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C:\Users\B045677\Desktop\"/>
    </mc:Choice>
  </mc:AlternateContent>
  <workbookProtection workbookAlgorithmName="SHA-512" workbookHashValue="Fnhdod9JOGY+/HfRPwpIuTah+RstWa3GyBToUkQwa1QPhj1gjy46Mvt47dloaJ8wlb+rsZ7iFdkZku+VjTKcHQ==" workbookSaltValue="tGV3B7UE6sJ0w0c9CXhGBg==" workbookSpinCount="100000" lockStructure="1"/>
  <bookViews>
    <workbookView xWindow="0" yWindow="0" windowWidth="16890" windowHeight="6105" tabRatio="734"/>
  </bookViews>
  <sheets>
    <sheet name="Opgørelse" sheetId="16" r:id="rId1"/>
    <sheet name="Afrap. dec21-feb22" sheetId="7" r:id="rId2"/>
    <sheet name="Opsparede løndele dec21-feb22" sheetId="19" r:id="rId3"/>
    <sheet name="Lister" sheetId="3" state="hidden" r:id="rId4"/>
  </sheets>
  <definedNames>
    <definedName name="Ansættelsesforhold">Lister!$B$2:$B$5</definedName>
    <definedName name="helligdage">Lister!$D$2:$D$9</definedName>
    <definedName name="JaNej">Lister!$E$2:$E$4</definedName>
    <definedName name="Kompensationsperiode1">Lister!$A$2:$A$70</definedName>
    <definedName name="Matrix_antal_dage">Lister!$F$2:$L$4</definedName>
    <definedName name="matrix_anøgtperiode">Lister!$N$2:$R$3</definedName>
    <definedName name="Periode_Lønkompensation">Lister!$N$2:$N$3</definedName>
  </definedNames>
  <calcPr calcId="162913"/>
</workbook>
</file>

<file path=xl/calcChain.xml><?xml version="1.0" encoding="utf-8"?>
<calcChain xmlns="http://schemas.openxmlformats.org/spreadsheetml/2006/main">
  <c r="AH8" i="7" l="1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H56" i="7"/>
  <c r="AH57" i="7"/>
  <c r="AH58" i="7"/>
  <c r="AH59" i="7"/>
  <c r="AH60" i="7"/>
  <c r="AH61" i="7"/>
  <c r="AH62" i="7"/>
  <c r="AH63" i="7"/>
  <c r="AH64" i="7"/>
  <c r="AH65" i="7"/>
  <c r="AH66" i="7"/>
  <c r="AH67" i="7"/>
  <c r="AH68" i="7"/>
  <c r="AH69" i="7"/>
  <c r="AH70" i="7"/>
  <c r="AH71" i="7"/>
  <c r="AH72" i="7"/>
  <c r="AH73" i="7"/>
  <c r="AH74" i="7"/>
  <c r="AH75" i="7"/>
  <c r="AH76" i="7"/>
  <c r="AH77" i="7"/>
  <c r="AH78" i="7"/>
  <c r="AH79" i="7"/>
  <c r="AH80" i="7"/>
  <c r="AH81" i="7"/>
  <c r="AH82" i="7"/>
  <c r="AH83" i="7"/>
  <c r="AH84" i="7"/>
  <c r="AH85" i="7"/>
  <c r="AH86" i="7"/>
  <c r="AH87" i="7"/>
  <c r="AH88" i="7"/>
  <c r="AH89" i="7"/>
  <c r="AH90" i="7"/>
  <c r="AH91" i="7"/>
  <c r="AH92" i="7"/>
  <c r="AH93" i="7"/>
  <c r="AH94" i="7"/>
  <c r="AH95" i="7"/>
  <c r="AH96" i="7"/>
  <c r="AH97" i="7"/>
  <c r="AH98" i="7"/>
  <c r="AH99" i="7"/>
  <c r="AH100" i="7"/>
  <c r="AH101" i="7"/>
  <c r="AH102" i="7"/>
  <c r="AH103" i="7"/>
  <c r="AH104" i="7"/>
  <c r="AH105" i="7"/>
  <c r="AH106" i="7"/>
  <c r="AH107" i="7"/>
  <c r="AH108" i="7"/>
  <c r="AH109" i="7"/>
  <c r="AH110" i="7"/>
  <c r="AH111" i="7"/>
  <c r="AH112" i="7"/>
  <c r="AH113" i="7"/>
  <c r="AH114" i="7"/>
  <c r="AH115" i="7"/>
  <c r="AH116" i="7"/>
  <c r="AH117" i="7"/>
  <c r="AH118" i="7"/>
  <c r="AH119" i="7"/>
  <c r="AH120" i="7"/>
  <c r="AH121" i="7"/>
  <c r="AH122" i="7"/>
  <c r="AH123" i="7"/>
  <c r="AH124" i="7"/>
  <c r="AH125" i="7"/>
  <c r="AH126" i="7"/>
  <c r="AH127" i="7"/>
  <c r="AH128" i="7"/>
  <c r="AH129" i="7"/>
  <c r="AH130" i="7"/>
  <c r="AH131" i="7"/>
  <c r="AH132" i="7"/>
  <c r="AH133" i="7"/>
  <c r="AH134" i="7"/>
  <c r="AH135" i="7"/>
  <c r="AH136" i="7"/>
  <c r="AH137" i="7"/>
  <c r="AH138" i="7"/>
  <c r="AH139" i="7"/>
  <c r="AH140" i="7"/>
  <c r="AH141" i="7"/>
  <c r="AH142" i="7"/>
  <c r="AH143" i="7"/>
  <c r="AH144" i="7"/>
  <c r="AH145" i="7"/>
  <c r="AH146" i="7"/>
  <c r="AH147" i="7"/>
  <c r="AH148" i="7"/>
  <c r="AH149" i="7"/>
  <c r="AH150" i="7"/>
  <c r="AH151" i="7"/>
  <c r="AH152" i="7"/>
  <c r="AH153" i="7"/>
  <c r="AH154" i="7"/>
  <c r="AH155" i="7"/>
  <c r="AH156" i="7"/>
  <c r="AH157" i="7"/>
  <c r="AH158" i="7"/>
  <c r="AH159" i="7"/>
  <c r="AH160" i="7"/>
  <c r="AH161" i="7"/>
  <c r="AH162" i="7"/>
  <c r="AH163" i="7"/>
  <c r="AH164" i="7"/>
  <c r="AH165" i="7"/>
  <c r="AH166" i="7"/>
  <c r="AH167" i="7"/>
  <c r="AH168" i="7"/>
  <c r="AH169" i="7"/>
  <c r="AH170" i="7"/>
  <c r="AH171" i="7"/>
  <c r="AH172" i="7"/>
  <c r="AH173" i="7"/>
  <c r="AH174" i="7"/>
  <c r="AH175" i="7"/>
  <c r="AH176" i="7"/>
  <c r="AH177" i="7"/>
  <c r="AH178" i="7"/>
  <c r="AH179" i="7"/>
  <c r="AH180" i="7"/>
  <c r="AH181" i="7"/>
  <c r="AH182" i="7"/>
  <c r="AH183" i="7"/>
  <c r="AH184" i="7"/>
  <c r="AH185" i="7"/>
  <c r="AH186" i="7"/>
  <c r="AH187" i="7"/>
  <c r="AH188" i="7"/>
  <c r="AH189" i="7"/>
  <c r="AH190" i="7"/>
  <c r="AH191" i="7"/>
  <c r="AH192" i="7"/>
  <c r="AH193" i="7"/>
  <c r="AH194" i="7"/>
  <c r="AH195" i="7"/>
  <c r="AH196" i="7"/>
  <c r="AH197" i="7"/>
  <c r="AH198" i="7"/>
  <c r="AH199" i="7"/>
  <c r="AH200" i="7"/>
  <c r="AH201" i="7"/>
  <c r="AH202" i="7"/>
  <c r="AH203" i="7"/>
  <c r="AH204" i="7"/>
  <c r="AH205" i="7"/>
  <c r="AH206" i="7"/>
  <c r="AH207" i="7"/>
  <c r="AH208" i="7"/>
  <c r="AH209" i="7"/>
  <c r="AH210" i="7"/>
  <c r="AH211" i="7"/>
  <c r="AH212" i="7"/>
  <c r="AH213" i="7"/>
  <c r="AH214" i="7"/>
  <c r="AH215" i="7"/>
  <c r="AH216" i="7"/>
  <c r="AH217" i="7"/>
  <c r="AH218" i="7"/>
  <c r="AH219" i="7"/>
  <c r="AH220" i="7"/>
  <c r="AH221" i="7"/>
  <c r="AH222" i="7"/>
  <c r="AH223" i="7"/>
  <c r="AH224" i="7"/>
  <c r="AH225" i="7"/>
  <c r="AH226" i="7"/>
  <c r="AH227" i="7"/>
  <c r="AH228" i="7"/>
  <c r="AH229" i="7"/>
  <c r="AH230" i="7"/>
  <c r="AH231" i="7"/>
  <c r="AH232" i="7"/>
  <c r="AH233" i="7"/>
  <c r="AH234" i="7"/>
  <c r="AH235" i="7"/>
  <c r="AH236" i="7"/>
  <c r="AH237" i="7"/>
  <c r="AH238" i="7"/>
  <c r="AH239" i="7"/>
  <c r="AH240" i="7"/>
  <c r="AH241" i="7"/>
  <c r="AH242" i="7"/>
  <c r="AH243" i="7"/>
  <c r="AH244" i="7"/>
  <c r="AH245" i="7"/>
  <c r="AH246" i="7"/>
  <c r="AH247" i="7"/>
  <c r="AH248" i="7"/>
  <c r="AH249" i="7"/>
  <c r="AH250" i="7"/>
  <c r="AH251" i="7"/>
  <c r="AH252" i="7"/>
  <c r="AH253" i="7"/>
  <c r="AH254" i="7"/>
  <c r="AH255" i="7"/>
  <c r="AH256" i="7"/>
  <c r="AH257" i="7"/>
  <c r="AH258" i="7"/>
  <c r="AH259" i="7"/>
  <c r="AH260" i="7"/>
  <c r="AH261" i="7"/>
  <c r="AH262" i="7"/>
  <c r="AH263" i="7"/>
  <c r="AH264" i="7"/>
  <c r="AH265" i="7"/>
  <c r="AH266" i="7"/>
  <c r="AH267" i="7"/>
  <c r="AH268" i="7"/>
  <c r="AH269" i="7"/>
  <c r="AH270" i="7"/>
  <c r="AH271" i="7"/>
  <c r="AH272" i="7"/>
  <c r="AH273" i="7"/>
  <c r="AH274" i="7"/>
  <c r="AH275" i="7"/>
  <c r="AH276" i="7"/>
  <c r="AH277" i="7"/>
  <c r="AH278" i="7"/>
  <c r="AH279" i="7"/>
  <c r="AH280" i="7"/>
  <c r="AH281" i="7"/>
  <c r="AH282" i="7"/>
  <c r="AH283" i="7"/>
  <c r="AH284" i="7"/>
  <c r="AH285" i="7"/>
  <c r="AH286" i="7"/>
  <c r="AH287" i="7"/>
  <c r="AH288" i="7"/>
  <c r="AH289" i="7"/>
  <c r="AH290" i="7"/>
  <c r="AH291" i="7"/>
  <c r="AH292" i="7"/>
  <c r="AH293" i="7"/>
  <c r="AH294" i="7"/>
  <c r="AH295" i="7"/>
  <c r="AH296" i="7"/>
  <c r="AH297" i="7"/>
  <c r="AH298" i="7"/>
  <c r="AH299" i="7"/>
  <c r="AH300" i="7"/>
  <c r="AH301" i="7"/>
  <c r="AH302" i="7"/>
  <c r="AH303" i="7"/>
  <c r="AH304" i="7"/>
  <c r="AH305" i="7"/>
  <c r="AH306" i="7"/>
  <c r="AH307" i="7"/>
  <c r="AH308" i="7"/>
  <c r="AH309" i="7"/>
  <c r="AH310" i="7"/>
  <c r="AH311" i="7"/>
  <c r="AH312" i="7"/>
  <c r="AH313" i="7"/>
  <c r="AH314" i="7"/>
  <c r="AH315" i="7"/>
  <c r="AH316" i="7"/>
  <c r="AH317" i="7"/>
  <c r="AH318" i="7"/>
  <c r="AH319" i="7"/>
  <c r="AH320" i="7"/>
  <c r="AH321" i="7"/>
  <c r="AH322" i="7"/>
  <c r="AH323" i="7"/>
  <c r="AH324" i="7"/>
  <c r="AH325" i="7"/>
  <c r="AH326" i="7"/>
  <c r="AH327" i="7"/>
  <c r="AH328" i="7"/>
  <c r="AH329" i="7"/>
  <c r="AH330" i="7"/>
  <c r="AH331" i="7"/>
  <c r="AH332" i="7"/>
  <c r="AH333" i="7"/>
  <c r="AH334" i="7"/>
  <c r="AH335" i="7"/>
  <c r="AH336" i="7"/>
  <c r="AH337" i="7"/>
  <c r="AH338" i="7"/>
  <c r="AH339" i="7"/>
  <c r="AH340" i="7"/>
  <c r="AH341" i="7"/>
  <c r="AH342" i="7"/>
  <c r="AH343" i="7"/>
  <c r="AH344" i="7"/>
  <c r="AH345" i="7"/>
  <c r="AH346" i="7"/>
  <c r="AH347" i="7"/>
  <c r="AH348" i="7"/>
  <c r="AH349" i="7"/>
  <c r="AH350" i="7"/>
  <c r="AH351" i="7"/>
  <c r="AH352" i="7"/>
  <c r="AH353" i="7"/>
  <c r="AH354" i="7"/>
  <c r="AH355" i="7"/>
  <c r="AH356" i="7"/>
  <c r="AH357" i="7"/>
  <c r="AH358" i="7"/>
  <c r="AH359" i="7"/>
  <c r="AH360" i="7"/>
  <c r="AH361" i="7"/>
  <c r="AH362" i="7"/>
  <c r="AH363" i="7"/>
  <c r="AH364" i="7"/>
  <c r="AH365" i="7"/>
  <c r="AH366" i="7"/>
  <c r="AH367" i="7"/>
  <c r="AH368" i="7"/>
  <c r="AH369" i="7"/>
  <c r="AH370" i="7"/>
  <c r="AH371" i="7"/>
  <c r="AH372" i="7"/>
  <c r="AH373" i="7"/>
  <c r="AH374" i="7"/>
  <c r="AH375" i="7"/>
  <c r="AH376" i="7"/>
  <c r="AH377" i="7"/>
  <c r="AH378" i="7"/>
  <c r="AH379" i="7"/>
  <c r="AH380" i="7"/>
  <c r="AH381" i="7"/>
  <c r="AH382" i="7"/>
  <c r="AH383" i="7"/>
  <c r="AH384" i="7"/>
  <c r="AH385" i="7"/>
  <c r="AH386" i="7"/>
  <c r="AH387" i="7"/>
  <c r="AH388" i="7"/>
  <c r="AH389" i="7"/>
  <c r="AH390" i="7"/>
  <c r="AH391" i="7"/>
  <c r="AH392" i="7"/>
  <c r="AH393" i="7"/>
  <c r="AH394" i="7"/>
  <c r="AH395" i="7"/>
  <c r="AH396" i="7"/>
  <c r="AH397" i="7"/>
  <c r="AH398" i="7"/>
  <c r="AH399" i="7"/>
  <c r="AH400" i="7"/>
  <c r="AH401" i="7"/>
  <c r="AH402" i="7"/>
  <c r="AH403" i="7"/>
  <c r="AH404" i="7"/>
  <c r="AH405" i="7"/>
  <c r="AH406" i="7"/>
  <c r="AH407" i="7"/>
  <c r="AH408" i="7"/>
  <c r="AH409" i="7"/>
  <c r="AH410" i="7"/>
  <c r="AH411" i="7"/>
  <c r="AH412" i="7"/>
  <c r="AH413" i="7"/>
  <c r="AH414" i="7"/>
  <c r="AH415" i="7"/>
  <c r="AH416" i="7"/>
  <c r="AH417" i="7"/>
  <c r="AH418" i="7"/>
  <c r="AH419" i="7"/>
  <c r="AH420" i="7"/>
  <c r="AH421" i="7"/>
  <c r="AH422" i="7"/>
  <c r="AH423" i="7"/>
  <c r="AH424" i="7"/>
  <c r="AH425" i="7"/>
  <c r="AH426" i="7"/>
  <c r="AH427" i="7"/>
  <c r="AH428" i="7"/>
  <c r="AH429" i="7"/>
  <c r="AH430" i="7"/>
  <c r="AH431" i="7"/>
  <c r="AH432" i="7"/>
  <c r="AH433" i="7"/>
  <c r="AH434" i="7"/>
  <c r="AH435" i="7"/>
  <c r="AH436" i="7"/>
  <c r="AH437" i="7"/>
  <c r="AH438" i="7"/>
  <c r="AH439" i="7"/>
  <c r="AH440" i="7"/>
  <c r="AH441" i="7"/>
  <c r="AH442" i="7"/>
  <c r="AH443" i="7"/>
  <c r="AH444" i="7"/>
  <c r="AH445" i="7"/>
  <c r="AH446" i="7"/>
  <c r="AH447" i="7"/>
  <c r="AH448" i="7"/>
  <c r="AH449" i="7"/>
  <c r="AH450" i="7"/>
  <c r="AH451" i="7"/>
  <c r="AH452" i="7"/>
  <c r="AH453" i="7"/>
  <c r="AH454" i="7"/>
  <c r="AH455" i="7"/>
  <c r="AH456" i="7"/>
  <c r="AH457" i="7"/>
  <c r="AH458" i="7"/>
  <c r="AH459" i="7"/>
  <c r="AH460" i="7"/>
  <c r="AH461" i="7"/>
  <c r="AH462" i="7"/>
  <c r="AH463" i="7"/>
  <c r="AH464" i="7"/>
  <c r="AH465" i="7"/>
  <c r="AH466" i="7"/>
  <c r="AH467" i="7"/>
  <c r="AH468" i="7"/>
  <c r="AH469" i="7"/>
  <c r="AH470" i="7"/>
  <c r="AH471" i="7"/>
  <c r="AH472" i="7"/>
  <c r="AH473" i="7"/>
  <c r="AH474" i="7"/>
  <c r="AH475" i="7"/>
  <c r="AH476" i="7"/>
  <c r="AH477" i="7"/>
  <c r="AH478" i="7"/>
  <c r="AH479" i="7"/>
  <c r="AH480" i="7"/>
  <c r="AH481" i="7"/>
  <c r="AH482" i="7"/>
  <c r="AH483" i="7"/>
  <c r="AH484" i="7"/>
  <c r="AH485" i="7"/>
  <c r="AH486" i="7"/>
  <c r="AH487" i="7"/>
  <c r="AH488" i="7"/>
  <c r="AH489" i="7"/>
  <c r="AH490" i="7"/>
  <c r="AH491" i="7"/>
  <c r="AH492" i="7"/>
  <c r="AH493" i="7"/>
  <c r="AH494" i="7"/>
  <c r="AH495" i="7"/>
  <c r="AH496" i="7"/>
  <c r="AH497" i="7"/>
  <c r="AH498" i="7"/>
  <c r="AH499" i="7"/>
  <c r="AH500" i="7"/>
  <c r="AH501" i="7"/>
  <c r="AH502" i="7"/>
  <c r="AH503" i="7"/>
  <c r="AH504" i="7"/>
  <c r="AH505" i="7"/>
  <c r="AH506" i="7"/>
  <c r="AH507" i="7"/>
  <c r="AH508" i="7"/>
  <c r="AH509" i="7"/>
  <c r="AH510" i="7"/>
  <c r="AH511" i="7"/>
  <c r="AH512" i="7"/>
  <c r="AH513" i="7"/>
  <c r="AH514" i="7"/>
  <c r="AH515" i="7"/>
  <c r="AH516" i="7"/>
  <c r="AH517" i="7"/>
  <c r="AH518" i="7"/>
  <c r="AH519" i="7"/>
  <c r="AH520" i="7"/>
  <c r="AH521" i="7"/>
  <c r="AH522" i="7"/>
  <c r="AH523" i="7"/>
  <c r="AH524" i="7"/>
  <c r="AH525" i="7"/>
  <c r="AH526" i="7"/>
  <c r="AH527" i="7"/>
  <c r="AH528" i="7"/>
  <c r="AH529" i="7"/>
  <c r="AH530" i="7"/>
  <c r="AH531" i="7"/>
  <c r="AH532" i="7"/>
  <c r="AH533" i="7"/>
  <c r="AH534" i="7"/>
  <c r="AH535" i="7"/>
  <c r="AH536" i="7"/>
  <c r="AH537" i="7"/>
  <c r="AH538" i="7"/>
  <c r="AH539" i="7"/>
  <c r="AH540" i="7"/>
  <c r="AH541" i="7"/>
  <c r="AH542" i="7"/>
  <c r="AH543" i="7"/>
  <c r="AH544" i="7"/>
  <c r="AH545" i="7"/>
  <c r="AH546" i="7"/>
  <c r="AH547" i="7"/>
  <c r="AH548" i="7"/>
  <c r="AH549" i="7"/>
  <c r="AH550" i="7"/>
  <c r="AH551" i="7"/>
  <c r="AH552" i="7"/>
  <c r="AH553" i="7"/>
  <c r="AH554" i="7"/>
  <c r="AH555" i="7"/>
  <c r="AH556" i="7"/>
  <c r="AH557" i="7"/>
  <c r="AH558" i="7"/>
  <c r="AH559" i="7"/>
  <c r="AH560" i="7"/>
  <c r="AH561" i="7"/>
  <c r="AH562" i="7"/>
  <c r="AH563" i="7"/>
  <c r="AH564" i="7"/>
  <c r="AH565" i="7"/>
  <c r="AH566" i="7"/>
  <c r="AH567" i="7"/>
  <c r="AH568" i="7"/>
  <c r="AH569" i="7"/>
  <c r="AH570" i="7"/>
  <c r="AH571" i="7"/>
  <c r="AH572" i="7"/>
  <c r="AH573" i="7"/>
  <c r="AH574" i="7"/>
  <c r="AH575" i="7"/>
  <c r="AH576" i="7"/>
  <c r="AH577" i="7"/>
  <c r="AH578" i="7"/>
  <c r="AH579" i="7"/>
  <c r="AH580" i="7"/>
  <c r="AH581" i="7"/>
  <c r="AH582" i="7"/>
  <c r="AH583" i="7"/>
  <c r="AH584" i="7"/>
  <c r="AH585" i="7"/>
  <c r="AH586" i="7"/>
  <c r="AH587" i="7"/>
  <c r="AH588" i="7"/>
  <c r="AH589" i="7"/>
  <c r="AH590" i="7"/>
  <c r="AH591" i="7"/>
  <c r="AH592" i="7"/>
  <c r="AH593" i="7"/>
  <c r="AH594" i="7"/>
  <c r="AH595" i="7"/>
  <c r="AH596" i="7"/>
  <c r="AH597" i="7"/>
  <c r="AH598" i="7"/>
  <c r="AH599" i="7"/>
  <c r="AH600" i="7"/>
  <c r="AH601" i="7"/>
  <c r="AH602" i="7"/>
  <c r="AH603" i="7"/>
  <c r="AH604" i="7"/>
  <c r="AH605" i="7"/>
  <c r="AH606" i="7"/>
  <c r="AH607" i="7"/>
  <c r="AH608" i="7"/>
  <c r="AH609" i="7"/>
  <c r="AH610" i="7"/>
  <c r="AH611" i="7"/>
  <c r="AH612" i="7"/>
  <c r="AH613" i="7"/>
  <c r="AH614" i="7"/>
  <c r="AH615" i="7"/>
  <c r="AH616" i="7"/>
  <c r="AH617" i="7"/>
  <c r="AH618" i="7"/>
  <c r="AH619" i="7"/>
  <c r="AH620" i="7"/>
  <c r="AH621" i="7"/>
  <c r="AH622" i="7"/>
  <c r="AH623" i="7"/>
  <c r="AH624" i="7"/>
  <c r="AH625" i="7"/>
  <c r="AH626" i="7"/>
  <c r="AH627" i="7"/>
  <c r="AH628" i="7"/>
  <c r="AH629" i="7"/>
  <c r="AH630" i="7"/>
  <c r="AH631" i="7"/>
  <c r="AH632" i="7"/>
  <c r="AH633" i="7"/>
  <c r="AH634" i="7"/>
  <c r="AH635" i="7"/>
  <c r="AH636" i="7"/>
  <c r="AH637" i="7"/>
  <c r="AH638" i="7"/>
  <c r="AH639" i="7"/>
  <c r="AH640" i="7"/>
  <c r="AH641" i="7"/>
  <c r="AH642" i="7"/>
  <c r="AH643" i="7"/>
  <c r="AH644" i="7"/>
  <c r="AH645" i="7"/>
  <c r="AH646" i="7"/>
  <c r="AH647" i="7"/>
  <c r="AH648" i="7"/>
  <c r="AH649" i="7"/>
  <c r="AH650" i="7"/>
  <c r="AH651" i="7"/>
  <c r="AH652" i="7"/>
  <c r="AH653" i="7"/>
  <c r="AH654" i="7"/>
  <c r="AH655" i="7"/>
  <c r="AH656" i="7"/>
  <c r="AH657" i="7"/>
  <c r="AH658" i="7"/>
  <c r="AH659" i="7"/>
  <c r="AH660" i="7"/>
  <c r="AH661" i="7"/>
  <c r="AH662" i="7"/>
  <c r="AH663" i="7"/>
  <c r="AH664" i="7"/>
  <c r="AH665" i="7"/>
  <c r="AH666" i="7"/>
  <c r="AH667" i="7"/>
  <c r="AH668" i="7"/>
  <c r="AH669" i="7"/>
  <c r="AH670" i="7"/>
  <c r="AH671" i="7"/>
  <c r="AH672" i="7"/>
  <c r="AH673" i="7"/>
  <c r="AH674" i="7"/>
  <c r="AH675" i="7"/>
  <c r="AH676" i="7"/>
  <c r="AH677" i="7"/>
  <c r="AH678" i="7"/>
  <c r="AH679" i="7"/>
  <c r="AH680" i="7"/>
  <c r="AH681" i="7"/>
  <c r="AH682" i="7"/>
  <c r="AH683" i="7"/>
  <c r="AH684" i="7"/>
  <c r="AH685" i="7"/>
  <c r="AH686" i="7"/>
  <c r="AH687" i="7"/>
  <c r="AH688" i="7"/>
  <c r="AH689" i="7"/>
  <c r="AH690" i="7"/>
  <c r="AH691" i="7"/>
  <c r="AH692" i="7"/>
  <c r="AH693" i="7"/>
  <c r="AH694" i="7"/>
  <c r="AH695" i="7"/>
  <c r="AH696" i="7"/>
  <c r="AH697" i="7"/>
  <c r="AH698" i="7"/>
  <c r="AH699" i="7"/>
  <c r="AH700" i="7"/>
  <c r="AH701" i="7"/>
  <c r="AH702" i="7"/>
  <c r="AH703" i="7"/>
  <c r="AH704" i="7"/>
  <c r="AH705" i="7"/>
  <c r="AH706" i="7"/>
  <c r="AH707" i="7"/>
  <c r="AH708" i="7"/>
  <c r="AH709" i="7"/>
  <c r="AH710" i="7"/>
  <c r="AH711" i="7"/>
  <c r="AH712" i="7"/>
  <c r="AH713" i="7"/>
  <c r="AH714" i="7"/>
  <c r="AH715" i="7"/>
  <c r="AH716" i="7"/>
  <c r="AH717" i="7"/>
  <c r="AH718" i="7"/>
  <c r="AH719" i="7"/>
  <c r="AH720" i="7"/>
  <c r="AH721" i="7"/>
  <c r="AH722" i="7"/>
  <c r="AH723" i="7"/>
  <c r="AH724" i="7"/>
  <c r="AH725" i="7"/>
  <c r="AH726" i="7"/>
  <c r="AH727" i="7"/>
  <c r="AH728" i="7"/>
  <c r="AH729" i="7"/>
  <c r="AH730" i="7"/>
  <c r="AH731" i="7"/>
  <c r="AH732" i="7"/>
  <c r="AH733" i="7"/>
  <c r="AH734" i="7"/>
  <c r="AH735" i="7"/>
  <c r="AH736" i="7"/>
  <c r="AH737" i="7"/>
  <c r="AH738" i="7"/>
  <c r="AH739" i="7"/>
  <c r="AH740" i="7"/>
  <c r="AH741" i="7"/>
  <c r="AH742" i="7"/>
  <c r="AH743" i="7"/>
  <c r="AH744" i="7"/>
  <c r="AH745" i="7"/>
  <c r="AH746" i="7"/>
  <c r="AH747" i="7"/>
  <c r="AH748" i="7"/>
  <c r="AH749" i="7"/>
  <c r="AH750" i="7"/>
  <c r="AH751" i="7"/>
  <c r="AH752" i="7"/>
  <c r="AH753" i="7"/>
  <c r="AH754" i="7"/>
  <c r="AH755" i="7"/>
  <c r="AH756" i="7"/>
  <c r="AH757" i="7"/>
  <c r="AH758" i="7"/>
  <c r="AH759" i="7"/>
  <c r="AH760" i="7"/>
  <c r="AH761" i="7"/>
  <c r="AH762" i="7"/>
  <c r="AH763" i="7"/>
  <c r="AH764" i="7"/>
  <c r="AH765" i="7"/>
  <c r="AH766" i="7"/>
  <c r="AH767" i="7"/>
  <c r="AH768" i="7"/>
  <c r="AH769" i="7"/>
  <c r="AH770" i="7"/>
  <c r="AH771" i="7"/>
  <c r="AH772" i="7"/>
  <c r="AH773" i="7"/>
  <c r="AH774" i="7"/>
  <c r="AH775" i="7"/>
  <c r="AH776" i="7"/>
  <c r="AH777" i="7"/>
  <c r="AH778" i="7"/>
  <c r="AH779" i="7"/>
  <c r="AH780" i="7"/>
  <c r="AH781" i="7"/>
  <c r="AH782" i="7"/>
  <c r="AH783" i="7"/>
  <c r="AH784" i="7"/>
  <c r="AH785" i="7"/>
  <c r="AH786" i="7"/>
  <c r="AH787" i="7"/>
  <c r="AH788" i="7"/>
  <c r="AH789" i="7"/>
  <c r="AH790" i="7"/>
  <c r="AH791" i="7"/>
  <c r="AH792" i="7"/>
  <c r="AH793" i="7"/>
  <c r="AH794" i="7"/>
  <c r="AH795" i="7"/>
  <c r="AH796" i="7"/>
  <c r="AH797" i="7"/>
  <c r="AH798" i="7"/>
  <c r="AH799" i="7"/>
  <c r="AH800" i="7"/>
  <c r="AH801" i="7"/>
  <c r="AH802" i="7"/>
  <c r="AH803" i="7"/>
  <c r="AH804" i="7"/>
  <c r="AH805" i="7"/>
  <c r="AH806" i="7"/>
  <c r="AH807" i="7"/>
  <c r="AH808" i="7"/>
  <c r="AH809" i="7"/>
  <c r="AH810" i="7"/>
  <c r="AH811" i="7"/>
  <c r="AH812" i="7"/>
  <c r="AH813" i="7"/>
  <c r="AH814" i="7"/>
  <c r="AH815" i="7"/>
  <c r="AH816" i="7"/>
  <c r="AH817" i="7"/>
  <c r="AH818" i="7"/>
  <c r="AH819" i="7"/>
  <c r="AH820" i="7"/>
  <c r="AH821" i="7"/>
  <c r="AH822" i="7"/>
  <c r="AH823" i="7"/>
  <c r="AH824" i="7"/>
  <c r="AH825" i="7"/>
  <c r="AH826" i="7"/>
  <c r="AH827" i="7"/>
  <c r="AH828" i="7"/>
  <c r="AH829" i="7"/>
  <c r="AH830" i="7"/>
  <c r="AH831" i="7"/>
  <c r="AH832" i="7"/>
  <c r="AH833" i="7"/>
  <c r="AH834" i="7"/>
  <c r="AH835" i="7"/>
  <c r="AH836" i="7"/>
  <c r="AH837" i="7"/>
  <c r="AH838" i="7"/>
  <c r="AH839" i="7"/>
  <c r="AH840" i="7"/>
  <c r="AH841" i="7"/>
  <c r="AH842" i="7"/>
  <c r="AH843" i="7"/>
  <c r="AH844" i="7"/>
  <c r="AH845" i="7"/>
  <c r="AH846" i="7"/>
  <c r="AH847" i="7"/>
  <c r="AH848" i="7"/>
  <c r="AH849" i="7"/>
  <c r="AH850" i="7"/>
  <c r="AH851" i="7"/>
  <c r="AH852" i="7"/>
  <c r="AH853" i="7"/>
  <c r="AH854" i="7"/>
  <c r="AH855" i="7"/>
  <c r="AH856" i="7"/>
  <c r="AH857" i="7"/>
  <c r="AH858" i="7"/>
  <c r="AH859" i="7"/>
  <c r="AH860" i="7"/>
  <c r="AH861" i="7"/>
  <c r="AH862" i="7"/>
  <c r="AH863" i="7"/>
  <c r="AH864" i="7"/>
  <c r="AH865" i="7"/>
  <c r="AH866" i="7"/>
  <c r="AH867" i="7"/>
  <c r="AH868" i="7"/>
  <c r="AH869" i="7"/>
  <c r="AH870" i="7"/>
  <c r="AH871" i="7"/>
  <c r="AH872" i="7"/>
  <c r="AH873" i="7"/>
  <c r="AH874" i="7"/>
  <c r="AH875" i="7"/>
  <c r="AH876" i="7"/>
  <c r="AH877" i="7"/>
  <c r="AH878" i="7"/>
  <c r="AH879" i="7"/>
  <c r="AH880" i="7"/>
  <c r="AH881" i="7"/>
  <c r="AH882" i="7"/>
  <c r="AH883" i="7"/>
  <c r="AH884" i="7"/>
  <c r="AH885" i="7"/>
  <c r="AH886" i="7"/>
  <c r="AH887" i="7"/>
  <c r="AH888" i="7"/>
  <c r="AH889" i="7"/>
  <c r="AH890" i="7"/>
  <c r="AH891" i="7"/>
  <c r="AH892" i="7"/>
  <c r="AH893" i="7"/>
  <c r="AH894" i="7"/>
  <c r="AH895" i="7"/>
  <c r="AH896" i="7"/>
  <c r="AH897" i="7"/>
  <c r="AH898" i="7"/>
  <c r="AH899" i="7"/>
  <c r="AH900" i="7"/>
  <c r="AH901" i="7"/>
  <c r="AH902" i="7"/>
  <c r="AH903" i="7"/>
  <c r="AH904" i="7"/>
  <c r="AH905" i="7"/>
  <c r="AH906" i="7"/>
  <c r="AH907" i="7"/>
  <c r="AH908" i="7"/>
  <c r="AH909" i="7"/>
  <c r="AH910" i="7"/>
  <c r="AH911" i="7"/>
  <c r="AH912" i="7"/>
  <c r="AH913" i="7"/>
  <c r="AH914" i="7"/>
  <c r="AH915" i="7"/>
  <c r="AH916" i="7"/>
  <c r="AH917" i="7"/>
  <c r="AH918" i="7"/>
  <c r="AH919" i="7"/>
  <c r="AH920" i="7"/>
  <c r="AH921" i="7"/>
  <c r="AH922" i="7"/>
  <c r="AH923" i="7"/>
  <c r="AH924" i="7"/>
  <c r="AH925" i="7"/>
  <c r="AH926" i="7"/>
  <c r="AH927" i="7"/>
  <c r="AH928" i="7"/>
  <c r="AH929" i="7"/>
  <c r="AH930" i="7"/>
  <c r="AH931" i="7"/>
  <c r="AH932" i="7"/>
  <c r="AH933" i="7"/>
  <c r="AH934" i="7"/>
  <c r="AH935" i="7"/>
  <c r="AH936" i="7"/>
  <c r="AH937" i="7"/>
  <c r="AH938" i="7"/>
  <c r="AH939" i="7"/>
  <c r="AH940" i="7"/>
  <c r="AH941" i="7"/>
  <c r="AH942" i="7"/>
  <c r="AH943" i="7"/>
  <c r="AH944" i="7"/>
  <c r="AH945" i="7"/>
  <c r="AH946" i="7"/>
  <c r="AH947" i="7"/>
  <c r="AH948" i="7"/>
  <c r="AH949" i="7"/>
  <c r="AH950" i="7"/>
  <c r="AH951" i="7"/>
  <c r="AH952" i="7"/>
  <c r="AH953" i="7"/>
  <c r="AH954" i="7"/>
  <c r="AH955" i="7"/>
  <c r="AH956" i="7"/>
  <c r="AH957" i="7"/>
  <c r="AH958" i="7"/>
  <c r="AH959" i="7"/>
  <c r="AH960" i="7"/>
  <c r="AH961" i="7"/>
  <c r="AH962" i="7"/>
  <c r="AH963" i="7"/>
  <c r="AH964" i="7"/>
  <c r="AH965" i="7"/>
  <c r="AH966" i="7"/>
  <c r="AH967" i="7"/>
  <c r="AH968" i="7"/>
  <c r="AH969" i="7"/>
  <c r="AH970" i="7"/>
  <c r="AH971" i="7"/>
  <c r="AH972" i="7"/>
  <c r="AH973" i="7"/>
  <c r="AH974" i="7"/>
  <c r="AH975" i="7"/>
  <c r="AH976" i="7"/>
  <c r="AH977" i="7"/>
  <c r="AH978" i="7"/>
  <c r="AH979" i="7"/>
  <c r="AH980" i="7"/>
  <c r="AH981" i="7"/>
  <c r="AH982" i="7"/>
  <c r="AH983" i="7"/>
  <c r="AH984" i="7"/>
  <c r="AH985" i="7"/>
  <c r="AH986" i="7"/>
  <c r="AH987" i="7"/>
  <c r="AH988" i="7"/>
  <c r="AH989" i="7"/>
  <c r="AH990" i="7"/>
  <c r="AH991" i="7"/>
  <c r="AH992" i="7"/>
  <c r="AH993" i="7"/>
  <c r="AH994" i="7"/>
  <c r="AH995" i="7"/>
  <c r="AH996" i="7"/>
  <c r="AH997" i="7"/>
  <c r="AH998" i="7"/>
  <c r="AH999" i="7"/>
  <c r="AH1000" i="7"/>
  <c r="AH1001" i="7"/>
  <c r="AH1002" i="7"/>
  <c r="AH1003" i="7"/>
  <c r="AH1004" i="7"/>
  <c r="AH1005" i="7"/>
  <c r="AH1006" i="7"/>
  <c r="AH1007" i="7"/>
  <c r="AH1008" i="7"/>
  <c r="AH1009" i="7"/>
  <c r="AH1010" i="7"/>
  <c r="AH1011" i="7"/>
  <c r="AH1012" i="7"/>
  <c r="AH1013" i="7"/>
  <c r="AH1014" i="7"/>
  <c r="AH1015" i="7"/>
  <c r="AH1016" i="7"/>
  <c r="AH1017" i="7"/>
  <c r="AH1018" i="7"/>
  <c r="AH1019" i="7"/>
  <c r="AH1020" i="7"/>
  <c r="AH1021" i="7"/>
  <c r="AH1022" i="7"/>
  <c r="AH1023" i="7"/>
  <c r="AH1024" i="7"/>
  <c r="AH1025" i="7"/>
  <c r="AH1026" i="7"/>
  <c r="AH1027" i="7"/>
  <c r="AH1028" i="7"/>
  <c r="AH1029" i="7"/>
  <c r="AH1030" i="7"/>
  <c r="AH1031" i="7"/>
  <c r="AH1032" i="7"/>
  <c r="AH1033" i="7"/>
  <c r="AH1034" i="7"/>
  <c r="AH1035" i="7"/>
  <c r="AH1036" i="7"/>
  <c r="AH1037" i="7"/>
  <c r="AH1038" i="7"/>
  <c r="AH1039" i="7"/>
  <c r="AH1040" i="7"/>
  <c r="AH1041" i="7"/>
  <c r="AH1042" i="7"/>
  <c r="AH1043" i="7"/>
  <c r="AH1044" i="7"/>
  <c r="AH1045" i="7"/>
  <c r="AH1046" i="7"/>
  <c r="AH1047" i="7"/>
  <c r="AH1048" i="7"/>
  <c r="AH1049" i="7"/>
  <c r="AH1050" i="7"/>
  <c r="AH1051" i="7"/>
  <c r="AH1052" i="7"/>
  <c r="AH1053" i="7"/>
  <c r="AH1054" i="7"/>
  <c r="AH1055" i="7"/>
  <c r="AH1056" i="7"/>
  <c r="AH1057" i="7"/>
  <c r="AH1058" i="7"/>
  <c r="AH1059" i="7"/>
  <c r="AH1060" i="7"/>
  <c r="AH1061" i="7"/>
  <c r="AH1062" i="7"/>
  <c r="AH1063" i="7"/>
  <c r="AH1064" i="7"/>
  <c r="AH1065" i="7"/>
  <c r="AH1066" i="7"/>
  <c r="AH1067" i="7"/>
  <c r="AH1068" i="7"/>
  <c r="AH1069" i="7"/>
  <c r="AH1070" i="7"/>
  <c r="AH1071" i="7"/>
  <c r="AH1072" i="7"/>
  <c r="AH1073" i="7"/>
  <c r="AH1074" i="7"/>
  <c r="AH1075" i="7"/>
  <c r="AH1076" i="7"/>
  <c r="AH1077" i="7"/>
  <c r="AH1078" i="7"/>
  <c r="AH1079" i="7"/>
  <c r="AH1080" i="7"/>
  <c r="AH1081" i="7"/>
  <c r="AH1082" i="7"/>
  <c r="AH1083" i="7"/>
  <c r="AH1084" i="7"/>
  <c r="AH1085" i="7"/>
  <c r="AH1086" i="7"/>
  <c r="AH1087" i="7"/>
  <c r="AH1088" i="7"/>
  <c r="AH1089" i="7"/>
  <c r="AH1090" i="7"/>
  <c r="AH1091" i="7"/>
  <c r="AH1092" i="7"/>
  <c r="AH1093" i="7"/>
  <c r="AH1094" i="7"/>
  <c r="AH1095" i="7"/>
  <c r="AH1096" i="7"/>
  <c r="AH1097" i="7"/>
  <c r="AH1098" i="7"/>
  <c r="AH1099" i="7"/>
  <c r="AH1100" i="7"/>
  <c r="AH1101" i="7"/>
  <c r="AH1102" i="7"/>
  <c r="AH1103" i="7"/>
  <c r="AH1104" i="7"/>
  <c r="AH1105" i="7"/>
  <c r="AH1106" i="7"/>
  <c r="AH1107" i="7"/>
  <c r="AH1108" i="7"/>
  <c r="AH1109" i="7"/>
  <c r="AH1110" i="7"/>
  <c r="AH1111" i="7"/>
  <c r="AH1112" i="7"/>
  <c r="AH1113" i="7"/>
  <c r="AH1114" i="7"/>
  <c r="AH1115" i="7"/>
  <c r="AH1116" i="7"/>
  <c r="AH1117" i="7"/>
  <c r="AH1118" i="7"/>
  <c r="AH1119" i="7"/>
  <c r="AH1120" i="7"/>
  <c r="AH1121" i="7"/>
  <c r="AH1122" i="7"/>
  <c r="AH1123" i="7"/>
  <c r="AH1124" i="7"/>
  <c r="AH1125" i="7"/>
  <c r="AH1126" i="7"/>
  <c r="AH1127" i="7"/>
  <c r="AH1128" i="7"/>
  <c r="AH1129" i="7"/>
  <c r="AH1130" i="7"/>
  <c r="AH1131" i="7"/>
  <c r="AH1132" i="7"/>
  <c r="AH1133" i="7"/>
  <c r="AH1134" i="7"/>
  <c r="AH1135" i="7"/>
  <c r="AH1136" i="7"/>
  <c r="AH1137" i="7"/>
  <c r="AH1138" i="7"/>
  <c r="AH1139" i="7"/>
  <c r="AH1140" i="7"/>
  <c r="AH1141" i="7"/>
  <c r="AH1142" i="7"/>
  <c r="AH1143" i="7"/>
  <c r="AH1144" i="7"/>
  <c r="AH1145" i="7"/>
  <c r="AH1146" i="7"/>
  <c r="AH1147" i="7"/>
  <c r="AH1148" i="7"/>
  <c r="AH1149" i="7"/>
  <c r="AH1150" i="7"/>
  <c r="AH1151" i="7"/>
  <c r="AH1152" i="7"/>
  <c r="AH1153" i="7"/>
  <c r="AH1154" i="7"/>
  <c r="AH1155" i="7"/>
  <c r="AH1156" i="7"/>
  <c r="AH1157" i="7"/>
  <c r="AH1158" i="7"/>
  <c r="AH1159" i="7"/>
  <c r="AH1160" i="7"/>
  <c r="AH1161" i="7"/>
  <c r="AH1162" i="7"/>
  <c r="AH1163" i="7"/>
  <c r="AH1164" i="7"/>
  <c r="AH1165" i="7"/>
  <c r="AH1166" i="7"/>
  <c r="AH1167" i="7"/>
  <c r="AH1168" i="7"/>
  <c r="AH1169" i="7"/>
  <c r="AH1170" i="7"/>
  <c r="AH1171" i="7"/>
  <c r="AH1172" i="7"/>
  <c r="AH1173" i="7"/>
  <c r="AH1174" i="7"/>
  <c r="AH1175" i="7"/>
  <c r="AH1176" i="7"/>
  <c r="AH1177" i="7"/>
  <c r="AH1178" i="7"/>
  <c r="AH1179" i="7"/>
  <c r="AH1180" i="7"/>
  <c r="AH1181" i="7"/>
  <c r="AH1182" i="7"/>
  <c r="AH1183" i="7"/>
  <c r="AH1184" i="7"/>
  <c r="AH1185" i="7"/>
  <c r="AH1186" i="7"/>
  <c r="AH1187" i="7"/>
  <c r="AH1188" i="7"/>
  <c r="AH1189" i="7"/>
  <c r="AH1190" i="7"/>
  <c r="AH1191" i="7"/>
  <c r="AH1192" i="7"/>
  <c r="AH1193" i="7"/>
  <c r="AH1194" i="7"/>
  <c r="AH1195" i="7"/>
  <c r="AH1196" i="7"/>
  <c r="AH1197" i="7"/>
  <c r="AH1198" i="7"/>
  <c r="AH1199" i="7"/>
  <c r="AH1200" i="7"/>
  <c r="AH1201" i="7"/>
  <c r="AH1202" i="7"/>
  <c r="AH1203" i="7"/>
  <c r="AH1204" i="7"/>
  <c r="AH1205" i="7"/>
  <c r="AH1206" i="7"/>
  <c r="AH1207" i="7"/>
  <c r="AH1208" i="7"/>
  <c r="AH1209" i="7"/>
  <c r="AH1210" i="7"/>
  <c r="AH1211" i="7"/>
  <c r="AH1212" i="7"/>
  <c r="AH1213" i="7"/>
  <c r="AH1214" i="7"/>
  <c r="AH1215" i="7"/>
  <c r="AH1216" i="7"/>
  <c r="AH1217" i="7"/>
  <c r="AH1218" i="7"/>
  <c r="AH1219" i="7"/>
  <c r="AH1220" i="7"/>
  <c r="AH1221" i="7"/>
  <c r="AH1222" i="7"/>
  <c r="AH1223" i="7"/>
  <c r="AH1224" i="7"/>
  <c r="AH1225" i="7"/>
  <c r="AH1226" i="7"/>
  <c r="AH1227" i="7"/>
  <c r="AH1228" i="7"/>
  <c r="AH1229" i="7"/>
  <c r="AH1230" i="7"/>
  <c r="AH1231" i="7"/>
  <c r="AH1232" i="7"/>
  <c r="AH1233" i="7"/>
  <c r="AH1234" i="7"/>
  <c r="AH1235" i="7"/>
  <c r="AH1236" i="7"/>
  <c r="AH1237" i="7"/>
  <c r="AH1238" i="7"/>
  <c r="AH1239" i="7"/>
  <c r="AH1240" i="7"/>
  <c r="AH1241" i="7"/>
  <c r="AH1242" i="7"/>
  <c r="AH1243" i="7"/>
  <c r="AH1244" i="7"/>
  <c r="AH1245" i="7"/>
  <c r="AH1246" i="7"/>
  <c r="AH1247" i="7"/>
  <c r="AH1248" i="7"/>
  <c r="AH1249" i="7"/>
  <c r="AH1250" i="7"/>
  <c r="AH1251" i="7"/>
  <c r="AH1252" i="7"/>
  <c r="AH1253" i="7"/>
  <c r="AH1254" i="7"/>
  <c r="AH1255" i="7"/>
  <c r="AH1256" i="7"/>
  <c r="AH1257" i="7"/>
  <c r="AH1258" i="7"/>
  <c r="AH1259" i="7"/>
  <c r="AH1260" i="7"/>
  <c r="AH1261" i="7"/>
  <c r="AH1262" i="7"/>
  <c r="AH1263" i="7"/>
  <c r="AH1264" i="7"/>
  <c r="AH1265" i="7"/>
  <c r="AH1266" i="7"/>
  <c r="AH1267" i="7"/>
  <c r="AH1268" i="7"/>
  <c r="AH1269" i="7"/>
  <c r="AH1270" i="7"/>
  <c r="AH1271" i="7"/>
  <c r="AH1272" i="7"/>
  <c r="AH1273" i="7"/>
  <c r="AH1274" i="7"/>
  <c r="AH1275" i="7"/>
  <c r="AH1276" i="7"/>
  <c r="AH1277" i="7"/>
  <c r="AH1278" i="7"/>
  <c r="AH1279" i="7"/>
  <c r="AH1280" i="7"/>
  <c r="AH1281" i="7"/>
  <c r="AH1282" i="7"/>
  <c r="AH1283" i="7"/>
  <c r="AH1284" i="7"/>
  <c r="AH1285" i="7"/>
  <c r="AH1286" i="7"/>
  <c r="AH1287" i="7"/>
  <c r="AH1288" i="7"/>
  <c r="AH1289" i="7"/>
  <c r="AH1290" i="7"/>
  <c r="AH1291" i="7"/>
  <c r="AH1292" i="7"/>
  <c r="AH1293" i="7"/>
  <c r="AH1294" i="7"/>
  <c r="AH1295" i="7"/>
  <c r="AH1296" i="7"/>
  <c r="AH1297" i="7"/>
  <c r="AH1298" i="7"/>
  <c r="AH1299" i="7"/>
  <c r="AH1300" i="7"/>
  <c r="AH1301" i="7"/>
  <c r="AH1302" i="7"/>
  <c r="AH1303" i="7"/>
  <c r="AH1304" i="7"/>
  <c r="AH1305" i="7"/>
  <c r="AH1306" i="7"/>
  <c r="AH1307" i="7"/>
  <c r="AH1308" i="7"/>
  <c r="AH1309" i="7"/>
  <c r="AH1310" i="7"/>
  <c r="AH1311" i="7"/>
  <c r="AH1312" i="7"/>
  <c r="AH1313" i="7"/>
  <c r="AH1314" i="7"/>
  <c r="AH1315" i="7"/>
  <c r="AH1316" i="7"/>
  <c r="AH1317" i="7"/>
  <c r="AH1318" i="7"/>
  <c r="AH1319" i="7"/>
  <c r="AH1320" i="7"/>
  <c r="AH1321" i="7"/>
  <c r="AH1322" i="7"/>
  <c r="AH1323" i="7"/>
  <c r="AH1324" i="7"/>
  <c r="AH1325" i="7"/>
  <c r="AH1326" i="7"/>
  <c r="AH1327" i="7"/>
  <c r="AH1328" i="7"/>
  <c r="AH1329" i="7"/>
  <c r="AH1330" i="7"/>
  <c r="AH1331" i="7"/>
  <c r="AH1332" i="7"/>
  <c r="AH1333" i="7"/>
  <c r="AH1334" i="7"/>
  <c r="AH1335" i="7"/>
  <c r="AH1336" i="7"/>
  <c r="AH1337" i="7"/>
  <c r="AH1338" i="7"/>
  <c r="AH1339" i="7"/>
  <c r="AH1340" i="7"/>
  <c r="AH1341" i="7"/>
  <c r="AH1342" i="7"/>
  <c r="AH1343" i="7"/>
  <c r="AH1344" i="7"/>
  <c r="AH1345" i="7"/>
  <c r="AH1346" i="7"/>
  <c r="AH1347" i="7"/>
  <c r="AH1348" i="7"/>
  <c r="AH1349" i="7"/>
  <c r="AH1350" i="7"/>
  <c r="AH1351" i="7"/>
  <c r="AH1352" i="7"/>
  <c r="AH1353" i="7"/>
  <c r="AH1354" i="7"/>
  <c r="AH1355" i="7"/>
  <c r="AH1356" i="7"/>
  <c r="AH1357" i="7"/>
  <c r="AH1358" i="7"/>
  <c r="AH1359" i="7"/>
  <c r="AH1360" i="7"/>
  <c r="AH1361" i="7"/>
  <c r="AH1362" i="7"/>
  <c r="AH1363" i="7"/>
  <c r="AH1364" i="7"/>
  <c r="AH1365" i="7"/>
  <c r="AH1366" i="7"/>
  <c r="AH1367" i="7"/>
  <c r="AH1368" i="7"/>
  <c r="AH1369" i="7"/>
  <c r="AH1370" i="7"/>
  <c r="AH1371" i="7"/>
  <c r="AH1372" i="7"/>
  <c r="AH1373" i="7"/>
  <c r="AH1374" i="7"/>
  <c r="AH1375" i="7"/>
  <c r="AH1376" i="7"/>
  <c r="AH1377" i="7"/>
  <c r="AH1378" i="7"/>
  <c r="AH1379" i="7"/>
  <c r="AH1380" i="7"/>
  <c r="AH1381" i="7"/>
  <c r="AH1382" i="7"/>
  <c r="AH1383" i="7"/>
  <c r="AH1384" i="7"/>
  <c r="AH1385" i="7"/>
  <c r="AH1386" i="7"/>
  <c r="AH1387" i="7"/>
  <c r="AH1388" i="7"/>
  <c r="AH1389" i="7"/>
  <c r="AH1390" i="7"/>
  <c r="AH1391" i="7"/>
  <c r="AH1392" i="7"/>
  <c r="AH1393" i="7"/>
  <c r="AH1394" i="7"/>
  <c r="AH1395" i="7"/>
  <c r="AH1396" i="7"/>
  <c r="AH1397" i="7"/>
  <c r="AH1398" i="7"/>
  <c r="AH1399" i="7"/>
  <c r="AH1400" i="7"/>
  <c r="AH1401" i="7"/>
  <c r="AH1402" i="7"/>
  <c r="AH1403" i="7"/>
  <c r="AH1404" i="7"/>
  <c r="AH1405" i="7"/>
  <c r="AH1406" i="7"/>
  <c r="AH1407" i="7"/>
  <c r="AH1408" i="7"/>
  <c r="AH1409" i="7"/>
  <c r="AH1410" i="7"/>
  <c r="AH1411" i="7"/>
  <c r="AH1412" i="7"/>
  <c r="AH1413" i="7"/>
  <c r="AH1414" i="7"/>
  <c r="AH1415" i="7"/>
  <c r="AH1416" i="7"/>
  <c r="AH1417" i="7"/>
  <c r="AH1418" i="7"/>
  <c r="AH1419" i="7"/>
  <c r="AH1420" i="7"/>
  <c r="AH1421" i="7"/>
  <c r="AH1422" i="7"/>
  <c r="AH1423" i="7"/>
  <c r="AH1424" i="7"/>
  <c r="AH1425" i="7"/>
  <c r="AH1426" i="7"/>
  <c r="AH1427" i="7"/>
  <c r="AH1428" i="7"/>
  <c r="AH1429" i="7"/>
  <c r="AH1430" i="7"/>
  <c r="AH1431" i="7"/>
  <c r="AH1432" i="7"/>
  <c r="AH1433" i="7"/>
  <c r="AH1434" i="7"/>
  <c r="AH1435" i="7"/>
  <c r="AH1436" i="7"/>
  <c r="AH1437" i="7"/>
  <c r="AH1438" i="7"/>
  <c r="AH1439" i="7"/>
  <c r="AH1440" i="7"/>
  <c r="AH1441" i="7"/>
  <c r="AH1442" i="7"/>
  <c r="AH1443" i="7"/>
  <c r="AH1444" i="7"/>
  <c r="AH1445" i="7"/>
  <c r="AH1446" i="7"/>
  <c r="AH1447" i="7"/>
  <c r="AH1448" i="7"/>
  <c r="AH1449" i="7"/>
  <c r="AH1450" i="7"/>
  <c r="AH1451" i="7"/>
  <c r="AH1452" i="7"/>
  <c r="AH1453" i="7"/>
  <c r="AH1454" i="7"/>
  <c r="AH1455" i="7"/>
  <c r="AH1456" i="7"/>
  <c r="AH1457" i="7"/>
  <c r="AH1458" i="7"/>
  <c r="AH1459" i="7"/>
  <c r="AH1460" i="7"/>
  <c r="AH1461" i="7"/>
  <c r="AH1462" i="7"/>
  <c r="AH1463" i="7"/>
  <c r="AH1464" i="7"/>
  <c r="AH1465" i="7"/>
  <c r="AH1466" i="7"/>
  <c r="AH1467" i="7"/>
  <c r="AH1468" i="7"/>
  <c r="AH1469" i="7"/>
  <c r="AH1470" i="7"/>
  <c r="AH1471" i="7"/>
  <c r="AH1472" i="7"/>
  <c r="AH1473" i="7"/>
  <c r="AH1474" i="7"/>
  <c r="AH1475" i="7"/>
  <c r="AH1476" i="7"/>
  <c r="AH1477" i="7"/>
  <c r="AH1478" i="7"/>
  <c r="AH1479" i="7"/>
  <c r="AH1480" i="7"/>
  <c r="AH1481" i="7"/>
  <c r="AH1482" i="7"/>
  <c r="AH1483" i="7"/>
  <c r="AH1484" i="7"/>
  <c r="AH1485" i="7"/>
  <c r="AH1486" i="7"/>
  <c r="AH1487" i="7"/>
  <c r="AH1488" i="7"/>
  <c r="AH1489" i="7"/>
  <c r="AH1490" i="7"/>
  <c r="AH1491" i="7"/>
  <c r="AH1492" i="7"/>
  <c r="AH1493" i="7"/>
  <c r="AH1494" i="7"/>
  <c r="AH1495" i="7"/>
  <c r="AH1496" i="7"/>
  <c r="AH1497" i="7"/>
  <c r="AH1498" i="7"/>
  <c r="AH1499" i="7"/>
  <c r="AH1500" i="7"/>
  <c r="AH1501" i="7"/>
  <c r="AH1502" i="7"/>
  <c r="AH1503" i="7"/>
  <c r="AH1504" i="7"/>
  <c r="AH1505" i="7"/>
  <c r="AH1506" i="7"/>
  <c r="AH7" i="7"/>
  <c r="AG8" i="7" l="1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AG69" i="7"/>
  <c r="AG70" i="7"/>
  <c r="AG71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G99" i="7"/>
  <c r="AG100" i="7"/>
  <c r="AG101" i="7"/>
  <c r="AG102" i="7"/>
  <c r="AG103" i="7"/>
  <c r="AG104" i="7"/>
  <c r="AG105" i="7"/>
  <c r="AG106" i="7"/>
  <c r="AG107" i="7"/>
  <c r="AG108" i="7"/>
  <c r="AG109" i="7"/>
  <c r="AG110" i="7"/>
  <c r="AG111" i="7"/>
  <c r="AG112" i="7"/>
  <c r="AG113" i="7"/>
  <c r="AG114" i="7"/>
  <c r="AG115" i="7"/>
  <c r="AG116" i="7"/>
  <c r="AG117" i="7"/>
  <c r="AG118" i="7"/>
  <c r="AG119" i="7"/>
  <c r="AG120" i="7"/>
  <c r="AG121" i="7"/>
  <c r="AG122" i="7"/>
  <c r="AG123" i="7"/>
  <c r="AG124" i="7"/>
  <c r="AG125" i="7"/>
  <c r="AG126" i="7"/>
  <c r="AG127" i="7"/>
  <c r="AG128" i="7"/>
  <c r="AG129" i="7"/>
  <c r="AG130" i="7"/>
  <c r="AG131" i="7"/>
  <c r="AG132" i="7"/>
  <c r="AG133" i="7"/>
  <c r="AG134" i="7"/>
  <c r="AG135" i="7"/>
  <c r="AG136" i="7"/>
  <c r="AG137" i="7"/>
  <c r="AG138" i="7"/>
  <c r="AG139" i="7"/>
  <c r="AG140" i="7"/>
  <c r="AG141" i="7"/>
  <c r="AG142" i="7"/>
  <c r="AG143" i="7"/>
  <c r="AG144" i="7"/>
  <c r="AG145" i="7"/>
  <c r="AG146" i="7"/>
  <c r="AG147" i="7"/>
  <c r="AG148" i="7"/>
  <c r="AG149" i="7"/>
  <c r="AG150" i="7"/>
  <c r="AG151" i="7"/>
  <c r="AG152" i="7"/>
  <c r="AG153" i="7"/>
  <c r="AG154" i="7"/>
  <c r="AG155" i="7"/>
  <c r="AG156" i="7"/>
  <c r="AG157" i="7"/>
  <c r="AG158" i="7"/>
  <c r="AG159" i="7"/>
  <c r="AG160" i="7"/>
  <c r="AG161" i="7"/>
  <c r="AG162" i="7"/>
  <c r="AG163" i="7"/>
  <c r="AG164" i="7"/>
  <c r="AG165" i="7"/>
  <c r="AG166" i="7"/>
  <c r="AG167" i="7"/>
  <c r="AG168" i="7"/>
  <c r="AG169" i="7"/>
  <c r="AG170" i="7"/>
  <c r="AG171" i="7"/>
  <c r="AG172" i="7"/>
  <c r="AG173" i="7"/>
  <c r="AG174" i="7"/>
  <c r="AG175" i="7"/>
  <c r="AG176" i="7"/>
  <c r="AG177" i="7"/>
  <c r="AG178" i="7"/>
  <c r="AG179" i="7"/>
  <c r="AG180" i="7"/>
  <c r="AG181" i="7"/>
  <c r="AG182" i="7"/>
  <c r="AG183" i="7"/>
  <c r="AG184" i="7"/>
  <c r="AG185" i="7"/>
  <c r="AG186" i="7"/>
  <c r="AG187" i="7"/>
  <c r="AG188" i="7"/>
  <c r="AG189" i="7"/>
  <c r="AG190" i="7"/>
  <c r="AG191" i="7"/>
  <c r="AG192" i="7"/>
  <c r="AG193" i="7"/>
  <c r="AG194" i="7"/>
  <c r="AG195" i="7"/>
  <c r="AG196" i="7"/>
  <c r="AG197" i="7"/>
  <c r="AG198" i="7"/>
  <c r="AG199" i="7"/>
  <c r="AG200" i="7"/>
  <c r="AG201" i="7"/>
  <c r="AG202" i="7"/>
  <c r="AG203" i="7"/>
  <c r="AG204" i="7"/>
  <c r="AG205" i="7"/>
  <c r="AG206" i="7"/>
  <c r="AG207" i="7"/>
  <c r="AG208" i="7"/>
  <c r="AG209" i="7"/>
  <c r="AG210" i="7"/>
  <c r="AG211" i="7"/>
  <c r="AG212" i="7"/>
  <c r="AG213" i="7"/>
  <c r="AG214" i="7"/>
  <c r="AG215" i="7"/>
  <c r="AG216" i="7"/>
  <c r="AG217" i="7"/>
  <c r="AG218" i="7"/>
  <c r="AG219" i="7"/>
  <c r="AG220" i="7"/>
  <c r="AG221" i="7"/>
  <c r="AG222" i="7"/>
  <c r="AG223" i="7"/>
  <c r="AG224" i="7"/>
  <c r="AG225" i="7"/>
  <c r="AG226" i="7"/>
  <c r="AG227" i="7"/>
  <c r="AG228" i="7"/>
  <c r="AG229" i="7"/>
  <c r="AG230" i="7"/>
  <c r="AG231" i="7"/>
  <c r="AG232" i="7"/>
  <c r="AG233" i="7"/>
  <c r="AG234" i="7"/>
  <c r="AG235" i="7"/>
  <c r="AG236" i="7"/>
  <c r="AG237" i="7"/>
  <c r="AG238" i="7"/>
  <c r="AG239" i="7"/>
  <c r="AG240" i="7"/>
  <c r="AG241" i="7"/>
  <c r="AG242" i="7"/>
  <c r="AG243" i="7"/>
  <c r="AG244" i="7"/>
  <c r="AG245" i="7"/>
  <c r="AG246" i="7"/>
  <c r="AG247" i="7"/>
  <c r="AG248" i="7"/>
  <c r="AG249" i="7"/>
  <c r="AG250" i="7"/>
  <c r="AG251" i="7"/>
  <c r="AG252" i="7"/>
  <c r="AG253" i="7"/>
  <c r="AG254" i="7"/>
  <c r="AG255" i="7"/>
  <c r="AG256" i="7"/>
  <c r="AG257" i="7"/>
  <c r="AG258" i="7"/>
  <c r="AG259" i="7"/>
  <c r="AG260" i="7"/>
  <c r="AG261" i="7"/>
  <c r="AG262" i="7"/>
  <c r="AG263" i="7"/>
  <c r="AG264" i="7"/>
  <c r="AG265" i="7"/>
  <c r="AG266" i="7"/>
  <c r="AG267" i="7"/>
  <c r="AG268" i="7"/>
  <c r="AG269" i="7"/>
  <c r="AG270" i="7"/>
  <c r="AG271" i="7"/>
  <c r="AG272" i="7"/>
  <c r="AG273" i="7"/>
  <c r="AG274" i="7"/>
  <c r="AG275" i="7"/>
  <c r="AG276" i="7"/>
  <c r="AG277" i="7"/>
  <c r="AG278" i="7"/>
  <c r="AG279" i="7"/>
  <c r="AG280" i="7"/>
  <c r="AG281" i="7"/>
  <c r="AG282" i="7"/>
  <c r="AG283" i="7"/>
  <c r="AG284" i="7"/>
  <c r="AG285" i="7"/>
  <c r="AG286" i="7"/>
  <c r="AG287" i="7"/>
  <c r="AG288" i="7"/>
  <c r="AG289" i="7"/>
  <c r="AG290" i="7"/>
  <c r="AG291" i="7"/>
  <c r="AG292" i="7"/>
  <c r="AG293" i="7"/>
  <c r="AG294" i="7"/>
  <c r="AG295" i="7"/>
  <c r="AG296" i="7"/>
  <c r="AG297" i="7"/>
  <c r="AG298" i="7"/>
  <c r="AG299" i="7"/>
  <c r="AG300" i="7"/>
  <c r="AG301" i="7"/>
  <c r="AG302" i="7"/>
  <c r="AG303" i="7"/>
  <c r="AG304" i="7"/>
  <c r="AG305" i="7"/>
  <c r="AG306" i="7"/>
  <c r="AG307" i="7"/>
  <c r="AG308" i="7"/>
  <c r="AG309" i="7"/>
  <c r="AG310" i="7"/>
  <c r="AG311" i="7"/>
  <c r="AG312" i="7"/>
  <c r="AG313" i="7"/>
  <c r="AG314" i="7"/>
  <c r="AG315" i="7"/>
  <c r="AG316" i="7"/>
  <c r="AG317" i="7"/>
  <c r="AG318" i="7"/>
  <c r="AG319" i="7"/>
  <c r="AG320" i="7"/>
  <c r="AG321" i="7"/>
  <c r="AG322" i="7"/>
  <c r="AG323" i="7"/>
  <c r="AG324" i="7"/>
  <c r="AG325" i="7"/>
  <c r="AG326" i="7"/>
  <c r="AG327" i="7"/>
  <c r="AG328" i="7"/>
  <c r="AG329" i="7"/>
  <c r="AG330" i="7"/>
  <c r="AG331" i="7"/>
  <c r="AG332" i="7"/>
  <c r="AG333" i="7"/>
  <c r="AG334" i="7"/>
  <c r="AG335" i="7"/>
  <c r="AG336" i="7"/>
  <c r="AG337" i="7"/>
  <c r="AG338" i="7"/>
  <c r="AG339" i="7"/>
  <c r="AG340" i="7"/>
  <c r="AG341" i="7"/>
  <c r="AG342" i="7"/>
  <c r="AG343" i="7"/>
  <c r="AG344" i="7"/>
  <c r="AG345" i="7"/>
  <c r="AG346" i="7"/>
  <c r="AG347" i="7"/>
  <c r="AG348" i="7"/>
  <c r="AG349" i="7"/>
  <c r="AG350" i="7"/>
  <c r="AG351" i="7"/>
  <c r="AG352" i="7"/>
  <c r="AG353" i="7"/>
  <c r="AG354" i="7"/>
  <c r="AG355" i="7"/>
  <c r="AG356" i="7"/>
  <c r="AG357" i="7"/>
  <c r="AG358" i="7"/>
  <c r="AG359" i="7"/>
  <c r="AG360" i="7"/>
  <c r="AG361" i="7"/>
  <c r="AG362" i="7"/>
  <c r="AG363" i="7"/>
  <c r="AG364" i="7"/>
  <c r="AG365" i="7"/>
  <c r="AG366" i="7"/>
  <c r="AG367" i="7"/>
  <c r="AG368" i="7"/>
  <c r="AG369" i="7"/>
  <c r="AG370" i="7"/>
  <c r="AG371" i="7"/>
  <c r="AG372" i="7"/>
  <c r="AG373" i="7"/>
  <c r="AG374" i="7"/>
  <c r="AG375" i="7"/>
  <c r="AG376" i="7"/>
  <c r="AG377" i="7"/>
  <c r="AG378" i="7"/>
  <c r="AG379" i="7"/>
  <c r="AG380" i="7"/>
  <c r="AG381" i="7"/>
  <c r="AG382" i="7"/>
  <c r="AG383" i="7"/>
  <c r="AG384" i="7"/>
  <c r="AG385" i="7"/>
  <c r="AG386" i="7"/>
  <c r="AG387" i="7"/>
  <c r="AG388" i="7"/>
  <c r="AG389" i="7"/>
  <c r="AG390" i="7"/>
  <c r="AG391" i="7"/>
  <c r="AG392" i="7"/>
  <c r="AG393" i="7"/>
  <c r="AG394" i="7"/>
  <c r="AG395" i="7"/>
  <c r="AG396" i="7"/>
  <c r="AG397" i="7"/>
  <c r="AG398" i="7"/>
  <c r="AG399" i="7"/>
  <c r="AG400" i="7"/>
  <c r="AG401" i="7"/>
  <c r="AG402" i="7"/>
  <c r="AG403" i="7"/>
  <c r="AG404" i="7"/>
  <c r="AG405" i="7"/>
  <c r="AG406" i="7"/>
  <c r="AG407" i="7"/>
  <c r="AG408" i="7"/>
  <c r="AG409" i="7"/>
  <c r="AG410" i="7"/>
  <c r="AG411" i="7"/>
  <c r="AG412" i="7"/>
  <c r="AG413" i="7"/>
  <c r="AG414" i="7"/>
  <c r="AG415" i="7"/>
  <c r="AG416" i="7"/>
  <c r="AG417" i="7"/>
  <c r="AG418" i="7"/>
  <c r="AG419" i="7"/>
  <c r="AG420" i="7"/>
  <c r="AG421" i="7"/>
  <c r="AG422" i="7"/>
  <c r="AG423" i="7"/>
  <c r="AG424" i="7"/>
  <c r="AG425" i="7"/>
  <c r="AG426" i="7"/>
  <c r="AG427" i="7"/>
  <c r="AG428" i="7"/>
  <c r="AG429" i="7"/>
  <c r="AG430" i="7"/>
  <c r="AG431" i="7"/>
  <c r="AG432" i="7"/>
  <c r="AG433" i="7"/>
  <c r="AG434" i="7"/>
  <c r="AG435" i="7"/>
  <c r="AG436" i="7"/>
  <c r="AG437" i="7"/>
  <c r="AG438" i="7"/>
  <c r="AG439" i="7"/>
  <c r="AG440" i="7"/>
  <c r="AG441" i="7"/>
  <c r="AG442" i="7"/>
  <c r="AG443" i="7"/>
  <c r="AG444" i="7"/>
  <c r="AG445" i="7"/>
  <c r="AG446" i="7"/>
  <c r="AG447" i="7"/>
  <c r="AG448" i="7"/>
  <c r="AG449" i="7"/>
  <c r="AG450" i="7"/>
  <c r="AG451" i="7"/>
  <c r="AG452" i="7"/>
  <c r="AG453" i="7"/>
  <c r="AG454" i="7"/>
  <c r="AG455" i="7"/>
  <c r="AG456" i="7"/>
  <c r="AG457" i="7"/>
  <c r="AG458" i="7"/>
  <c r="AG459" i="7"/>
  <c r="AG460" i="7"/>
  <c r="AG461" i="7"/>
  <c r="AG462" i="7"/>
  <c r="AG463" i="7"/>
  <c r="AG464" i="7"/>
  <c r="AG465" i="7"/>
  <c r="AG466" i="7"/>
  <c r="AG467" i="7"/>
  <c r="AG468" i="7"/>
  <c r="AG469" i="7"/>
  <c r="AG470" i="7"/>
  <c r="AG471" i="7"/>
  <c r="AG472" i="7"/>
  <c r="AG473" i="7"/>
  <c r="AG474" i="7"/>
  <c r="AG475" i="7"/>
  <c r="AG476" i="7"/>
  <c r="AG477" i="7"/>
  <c r="AG478" i="7"/>
  <c r="AG479" i="7"/>
  <c r="AG480" i="7"/>
  <c r="AG481" i="7"/>
  <c r="AG482" i="7"/>
  <c r="AG483" i="7"/>
  <c r="AG484" i="7"/>
  <c r="AG485" i="7"/>
  <c r="AG486" i="7"/>
  <c r="AG487" i="7"/>
  <c r="AG488" i="7"/>
  <c r="AG489" i="7"/>
  <c r="AG490" i="7"/>
  <c r="AG491" i="7"/>
  <c r="AG492" i="7"/>
  <c r="AG493" i="7"/>
  <c r="AG494" i="7"/>
  <c r="AG495" i="7"/>
  <c r="AG496" i="7"/>
  <c r="AG497" i="7"/>
  <c r="AG498" i="7"/>
  <c r="AG499" i="7"/>
  <c r="AG500" i="7"/>
  <c r="AG501" i="7"/>
  <c r="AG502" i="7"/>
  <c r="AG503" i="7"/>
  <c r="AG504" i="7"/>
  <c r="AG505" i="7"/>
  <c r="AG506" i="7"/>
  <c r="AG507" i="7"/>
  <c r="AG508" i="7"/>
  <c r="AG509" i="7"/>
  <c r="AG510" i="7"/>
  <c r="AG511" i="7"/>
  <c r="AG512" i="7"/>
  <c r="AG513" i="7"/>
  <c r="AG514" i="7"/>
  <c r="AG515" i="7"/>
  <c r="AG516" i="7"/>
  <c r="AG517" i="7"/>
  <c r="AG518" i="7"/>
  <c r="AG519" i="7"/>
  <c r="AG520" i="7"/>
  <c r="AG521" i="7"/>
  <c r="AG522" i="7"/>
  <c r="AG523" i="7"/>
  <c r="AG524" i="7"/>
  <c r="AG525" i="7"/>
  <c r="AG526" i="7"/>
  <c r="AG527" i="7"/>
  <c r="AG528" i="7"/>
  <c r="AG529" i="7"/>
  <c r="AG530" i="7"/>
  <c r="AG531" i="7"/>
  <c r="AG532" i="7"/>
  <c r="AG533" i="7"/>
  <c r="AG534" i="7"/>
  <c r="AG535" i="7"/>
  <c r="AG536" i="7"/>
  <c r="AG537" i="7"/>
  <c r="AG538" i="7"/>
  <c r="AG539" i="7"/>
  <c r="AG540" i="7"/>
  <c r="AG541" i="7"/>
  <c r="AG542" i="7"/>
  <c r="AG543" i="7"/>
  <c r="AG544" i="7"/>
  <c r="AG545" i="7"/>
  <c r="AG546" i="7"/>
  <c r="AG547" i="7"/>
  <c r="AG548" i="7"/>
  <c r="AG549" i="7"/>
  <c r="AG550" i="7"/>
  <c r="AG551" i="7"/>
  <c r="AG552" i="7"/>
  <c r="AG553" i="7"/>
  <c r="AG554" i="7"/>
  <c r="AG555" i="7"/>
  <c r="AG556" i="7"/>
  <c r="AG557" i="7"/>
  <c r="AG558" i="7"/>
  <c r="AG559" i="7"/>
  <c r="AG560" i="7"/>
  <c r="AG561" i="7"/>
  <c r="AG562" i="7"/>
  <c r="AG563" i="7"/>
  <c r="AG564" i="7"/>
  <c r="AG565" i="7"/>
  <c r="AG566" i="7"/>
  <c r="AG567" i="7"/>
  <c r="AG568" i="7"/>
  <c r="AG569" i="7"/>
  <c r="AG570" i="7"/>
  <c r="AG571" i="7"/>
  <c r="AG572" i="7"/>
  <c r="AG573" i="7"/>
  <c r="AG574" i="7"/>
  <c r="AG575" i="7"/>
  <c r="AG576" i="7"/>
  <c r="AG577" i="7"/>
  <c r="AG578" i="7"/>
  <c r="AG579" i="7"/>
  <c r="AG580" i="7"/>
  <c r="AG581" i="7"/>
  <c r="AG582" i="7"/>
  <c r="AG583" i="7"/>
  <c r="AG584" i="7"/>
  <c r="AG585" i="7"/>
  <c r="AG586" i="7"/>
  <c r="AG587" i="7"/>
  <c r="AG588" i="7"/>
  <c r="AG589" i="7"/>
  <c r="AG590" i="7"/>
  <c r="AG591" i="7"/>
  <c r="AG592" i="7"/>
  <c r="AG593" i="7"/>
  <c r="AG594" i="7"/>
  <c r="AG595" i="7"/>
  <c r="AG596" i="7"/>
  <c r="AG597" i="7"/>
  <c r="AG598" i="7"/>
  <c r="AG599" i="7"/>
  <c r="AG600" i="7"/>
  <c r="AG601" i="7"/>
  <c r="AG602" i="7"/>
  <c r="AG603" i="7"/>
  <c r="AG604" i="7"/>
  <c r="AG605" i="7"/>
  <c r="AG606" i="7"/>
  <c r="AG607" i="7"/>
  <c r="AG608" i="7"/>
  <c r="AG609" i="7"/>
  <c r="AG610" i="7"/>
  <c r="AG611" i="7"/>
  <c r="AG612" i="7"/>
  <c r="AG613" i="7"/>
  <c r="AG614" i="7"/>
  <c r="AG615" i="7"/>
  <c r="AG616" i="7"/>
  <c r="AG617" i="7"/>
  <c r="AG618" i="7"/>
  <c r="AG619" i="7"/>
  <c r="AG620" i="7"/>
  <c r="AG621" i="7"/>
  <c r="AG622" i="7"/>
  <c r="AG623" i="7"/>
  <c r="AG624" i="7"/>
  <c r="AG625" i="7"/>
  <c r="AG626" i="7"/>
  <c r="AG627" i="7"/>
  <c r="AG628" i="7"/>
  <c r="AG629" i="7"/>
  <c r="AG630" i="7"/>
  <c r="AG631" i="7"/>
  <c r="AG632" i="7"/>
  <c r="AG633" i="7"/>
  <c r="AG634" i="7"/>
  <c r="AG635" i="7"/>
  <c r="AG636" i="7"/>
  <c r="AG637" i="7"/>
  <c r="AG638" i="7"/>
  <c r="AG639" i="7"/>
  <c r="AG640" i="7"/>
  <c r="AG641" i="7"/>
  <c r="AG642" i="7"/>
  <c r="AG643" i="7"/>
  <c r="AG644" i="7"/>
  <c r="AG645" i="7"/>
  <c r="AG646" i="7"/>
  <c r="AG647" i="7"/>
  <c r="AG648" i="7"/>
  <c r="AG649" i="7"/>
  <c r="AG650" i="7"/>
  <c r="AG651" i="7"/>
  <c r="AG652" i="7"/>
  <c r="AG653" i="7"/>
  <c r="AG654" i="7"/>
  <c r="AG655" i="7"/>
  <c r="AG656" i="7"/>
  <c r="AG657" i="7"/>
  <c r="AG658" i="7"/>
  <c r="AG659" i="7"/>
  <c r="AG660" i="7"/>
  <c r="AG661" i="7"/>
  <c r="AG662" i="7"/>
  <c r="AG663" i="7"/>
  <c r="AG664" i="7"/>
  <c r="AG665" i="7"/>
  <c r="AG666" i="7"/>
  <c r="AG667" i="7"/>
  <c r="AG668" i="7"/>
  <c r="AG669" i="7"/>
  <c r="AG670" i="7"/>
  <c r="AG671" i="7"/>
  <c r="AG672" i="7"/>
  <c r="AG673" i="7"/>
  <c r="AG674" i="7"/>
  <c r="AG675" i="7"/>
  <c r="AG676" i="7"/>
  <c r="AG677" i="7"/>
  <c r="AG678" i="7"/>
  <c r="AG679" i="7"/>
  <c r="AG680" i="7"/>
  <c r="AG681" i="7"/>
  <c r="AG682" i="7"/>
  <c r="AG683" i="7"/>
  <c r="AG684" i="7"/>
  <c r="AG685" i="7"/>
  <c r="AG686" i="7"/>
  <c r="AG687" i="7"/>
  <c r="AG688" i="7"/>
  <c r="AG689" i="7"/>
  <c r="AG690" i="7"/>
  <c r="AG691" i="7"/>
  <c r="AG692" i="7"/>
  <c r="AG693" i="7"/>
  <c r="AG694" i="7"/>
  <c r="AG695" i="7"/>
  <c r="AG696" i="7"/>
  <c r="AG697" i="7"/>
  <c r="AG698" i="7"/>
  <c r="AG699" i="7"/>
  <c r="AG700" i="7"/>
  <c r="AG701" i="7"/>
  <c r="AG702" i="7"/>
  <c r="AG703" i="7"/>
  <c r="AG704" i="7"/>
  <c r="AG705" i="7"/>
  <c r="AG706" i="7"/>
  <c r="AG707" i="7"/>
  <c r="AG708" i="7"/>
  <c r="AG709" i="7"/>
  <c r="AG710" i="7"/>
  <c r="AG711" i="7"/>
  <c r="AG712" i="7"/>
  <c r="AG713" i="7"/>
  <c r="AG714" i="7"/>
  <c r="AG715" i="7"/>
  <c r="AG716" i="7"/>
  <c r="AG717" i="7"/>
  <c r="AG718" i="7"/>
  <c r="AG719" i="7"/>
  <c r="AG720" i="7"/>
  <c r="AG721" i="7"/>
  <c r="AG722" i="7"/>
  <c r="AG723" i="7"/>
  <c r="AG724" i="7"/>
  <c r="AG725" i="7"/>
  <c r="AG726" i="7"/>
  <c r="AG727" i="7"/>
  <c r="AG728" i="7"/>
  <c r="AG729" i="7"/>
  <c r="AG730" i="7"/>
  <c r="AG731" i="7"/>
  <c r="AG732" i="7"/>
  <c r="AG733" i="7"/>
  <c r="AG734" i="7"/>
  <c r="AG735" i="7"/>
  <c r="AG736" i="7"/>
  <c r="AG737" i="7"/>
  <c r="AG738" i="7"/>
  <c r="AG739" i="7"/>
  <c r="AG740" i="7"/>
  <c r="AG741" i="7"/>
  <c r="AG742" i="7"/>
  <c r="AG743" i="7"/>
  <c r="AG744" i="7"/>
  <c r="AG745" i="7"/>
  <c r="AG746" i="7"/>
  <c r="AG747" i="7"/>
  <c r="AG748" i="7"/>
  <c r="AG749" i="7"/>
  <c r="AG750" i="7"/>
  <c r="AG751" i="7"/>
  <c r="AG752" i="7"/>
  <c r="AG753" i="7"/>
  <c r="AG754" i="7"/>
  <c r="AG755" i="7"/>
  <c r="AG756" i="7"/>
  <c r="AG757" i="7"/>
  <c r="AG758" i="7"/>
  <c r="AG759" i="7"/>
  <c r="AG760" i="7"/>
  <c r="AG761" i="7"/>
  <c r="AG762" i="7"/>
  <c r="AG763" i="7"/>
  <c r="AG764" i="7"/>
  <c r="AG765" i="7"/>
  <c r="AG766" i="7"/>
  <c r="AG767" i="7"/>
  <c r="AG768" i="7"/>
  <c r="AG769" i="7"/>
  <c r="AG770" i="7"/>
  <c r="AG771" i="7"/>
  <c r="AG772" i="7"/>
  <c r="AG773" i="7"/>
  <c r="AG774" i="7"/>
  <c r="AG775" i="7"/>
  <c r="AG776" i="7"/>
  <c r="AG777" i="7"/>
  <c r="AG778" i="7"/>
  <c r="AG779" i="7"/>
  <c r="AG780" i="7"/>
  <c r="AG781" i="7"/>
  <c r="AG782" i="7"/>
  <c r="AG783" i="7"/>
  <c r="AG784" i="7"/>
  <c r="AG785" i="7"/>
  <c r="AG786" i="7"/>
  <c r="AG787" i="7"/>
  <c r="AG788" i="7"/>
  <c r="AG789" i="7"/>
  <c r="AG790" i="7"/>
  <c r="AG791" i="7"/>
  <c r="AG792" i="7"/>
  <c r="AG793" i="7"/>
  <c r="AG794" i="7"/>
  <c r="AG795" i="7"/>
  <c r="AG796" i="7"/>
  <c r="AG797" i="7"/>
  <c r="AG798" i="7"/>
  <c r="AG799" i="7"/>
  <c r="AG800" i="7"/>
  <c r="AG801" i="7"/>
  <c r="AG802" i="7"/>
  <c r="AG803" i="7"/>
  <c r="AG804" i="7"/>
  <c r="AG805" i="7"/>
  <c r="AG806" i="7"/>
  <c r="AG807" i="7"/>
  <c r="AG808" i="7"/>
  <c r="AG809" i="7"/>
  <c r="AG810" i="7"/>
  <c r="AG811" i="7"/>
  <c r="AG812" i="7"/>
  <c r="AG813" i="7"/>
  <c r="AG814" i="7"/>
  <c r="AG815" i="7"/>
  <c r="AG816" i="7"/>
  <c r="AG817" i="7"/>
  <c r="AG818" i="7"/>
  <c r="AG819" i="7"/>
  <c r="AG820" i="7"/>
  <c r="AG821" i="7"/>
  <c r="AG822" i="7"/>
  <c r="AG823" i="7"/>
  <c r="AG824" i="7"/>
  <c r="AG825" i="7"/>
  <c r="AG826" i="7"/>
  <c r="AG827" i="7"/>
  <c r="AG828" i="7"/>
  <c r="AG829" i="7"/>
  <c r="AG830" i="7"/>
  <c r="AG831" i="7"/>
  <c r="AG832" i="7"/>
  <c r="AG833" i="7"/>
  <c r="AG834" i="7"/>
  <c r="AG835" i="7"/>
  <c r="AG836" i="7"/>
  <c r="AG837" i="7"/>
  <c r="AG838" i="7"/>
  <c r="AG839" i="7"/>
  <c r="AG840" i="7"/>
  <c r="AG841" i="7"/>
  <c r="AG842" i="7"/>
  <c r="AG843" i="7"/>
  <c r="AG844" i="7"/>
  <c r="AG845" i="7"/>
  <c r="AG846" i="7"/>
  <c r="AG847" i="7"/>
  <c r="AG848" i="7"/>
  <c r="AG849" i="7"/>
  <c r="AG850" i="7"/>
  <c r="AG851" i="7"/>
  <c r="AG852" i="7"/>
  <c r="AG853" i="7"/>
  <c r="AG854" i="7"/>
  <c r="AG855" i="7"/>
  <c r="AG856" i="7"/>
  <c r="AG857" i="7"/>
  <c r="AG858" i="7"/>
  <c r="AG859" i="7"/>
  <c r="AG860" i="7"/>
  <c r="AG861" i="7"/>
  <c r="AG862" i="7"/>
  <c r="AG863" i="7"/>
  <c r="AG864" i="7"/>
  <c r="AG865" i="7"/>
  <c r="AG866" i="7"/>
  <c r="AG867" i="7"/>
  <c r="AG868" i="7"/>
  <c r="AG869" i="7"/>
  <c r="AG870" i="7"/>
  <c r="AG871" i="7"/>
  <c r="AG872" i="7"/>
  <c r="AG873" i="7"/>
  <c r="AG874" i="7"/>
  <c r="AG875" i="7"/>
  <c r="AG876" i="7"/>
  <c r="AG877" i="7"/>
  <c r="AG878" i="7"/>
  <c r="AG879" i="7"/>
  <c r="AG880" i="7"/>
  <c r="AG881" i="7"/>
  <c r="AG882" i="7"/>
  <c r="AG883" i="7"/>
  <c r="AG884" i="7"/>
  <c r="AG885" i="7"/>
  <c r="AG886" i="7"/>
  <c r="AG887" i="7"/>
  <c r="AG888" i="7"/>
  <c r="AG889" i="7"/>
  <c r="AG890" i="7"/>
  <c r="AG891" i="7"/>
  <c r="AG892" i="7"/>
  <c r="AG893" i="7"/>
  <c r="AG894" i="7"/>
  <c r="AG895" i="7"/>
  <c r="AG896" i="7"/>
  <c r="AG897" i="7"/>
  <c r="AG898" i="7"/>
  <c r="AG899" i="7"/>
  <c r="AG900" i="7"/>
  <c r="AG901" i="7"/>
  <c r="AG902" i="7"/>
  <c r="AG903" i="7"/>
  <c r="AG904" i="7"/>
  <c r="AG905" i="7"/>
  <c r="AG906" i="7"/>
  <c r="AG907" i="7"/>
  <c r="AG908" i="7"/>
  <c r="AG909" i="7"/>
  <c r="AG910" i="7"/>
  <c r="AG911" i="7"/>
  <c r="AG912" i="7"/>
  <c r="AG913" i="7"/>
  <c r="AG914" i="7"/>
  <c r="AG915" i="7"/>
  <c r="AG916" i="7"/>
  <c r="AG917" i="7"/>
  <c r="AG918" i="7"/>
  <c r="AG919" i="7"/>
  <c r="AG920" i="7"/>
  <c r="AG921" i="7"/>
  <c r="AG922" i="7"/>
  <c r="AG923" i="7"/>
  <c r="AG924" i="7"/>
  <c r="AG925" i="7"/>
  <c r="AG926" i="7"/>
  <c r="AG927" i="7"/>
  <c r="AG928" i="7"/>
  <c r="AG929" i="7"/>
  <c r="AG930" i="7"/>
  <c r="AG931" i="7"/>
  <c r="AG932" i="7"/>
  <c r="AG933" i="7"/>
  <c r="AG934" i="7"/>
  <c r="AG935" i="7"/>
  <c r="AG936" i="7"/>
  <c r="AG937" i="7"/>
  <c r="AG938" i="7"/>
  <c r="AG939" i="7"/>
  <c r="AG940" i="7"/>
  <c r="AG941" i="7"/>
  <c r="AG942" i="7"/>
  <c r="AG943" i="7"/>
  <c r="AG944" i="7"/>
  <c r="AG945" i="7"/>
  <c r="AG946" i="7"/>
  <c r="AG947" i="7"/>
  <c r="AG948" i="7"/>
  <c r="AG949" i="7"/>
  <c r="AG950" i="7"/>
  <c r="AG951" i="7"/>
  <c r="AG952" i="7"/>
  <c r="AG953" i="7"/>
  <c r="AG954" i="7"/>
  <c r="AG955" i="7"/>
  <c r="AG956" i="7"/>
  <c r="AG957" i="7"/>
  <c r="AG958" i="7"/>
  <c r="AG959" i="7"/>
  <c r="AG960" i="7"/>
  <c r="AG961" i="7"/>
  <c r="AG962" i="7"/>
  <c r="AG963" i="7"/>
  <c r="AG964" i="7"/>
  <c r="AG965" i="7"/>
  <c r="AG966" i="7"/>
  <c r="AG967" i="7"/>
  <c r="AG968" i="7"/>
  <c r="AG969" i="7"/>
  <c r="AG970" i="7"/>
  <c r="AG971" i="7"/>
  <c r="AG972" i="7"/>
  <c r="AG973" i="7"/>
  <c r="AG974" i="7"/>
  <c r="AG975" i="7"/>
  <c r="AG976" i="7"/>
  <c r="AG977" i="7"/>
  <c r="AG978" i="7"/>
  <c r="AG979" i="7"/>
  <c r="AG980" i="7"/>
  <c r="AG981" i="7"/>
  <c r="AG982" i="7"/>
  <c r="AG983" i="7"/>
  <c r="AG984" i="7"/>
  <c r="AG985" i="7"/>
  <c r="AG986" i="7"/>
  <c r="AG987" i="7"/>
  <c r="AG988" i="7"/>
  <c r="AG989" i="7"/>
  <c r="AG990" i="7"/>
  <c r="AG991" i="7"/>
  <c r="AG992" i="7"/>
  <c r="AG993" i="7"/>
  <c r="AG994" i="7"/>
  <c r="AG995" i="7"/>
  <c r="AG996" i="7"/>
  <c r="AG997" i="7"/>
  <c r="AG998" i="7"/>
  <c r="AG999" i="7"/>
  <c r="AG1000" i="7"/>
  <c r="AG1001" i="7"/>
  <c r="AG1002" i="7"/>
  <c r="AG1003" i="7"/>
  <c r="AG1004" i="7"/>
  <c r="AG1005" i="7"/>
  <c r="AG1006" i="7"/>
  <c r="AG1007" i="7"/>
  <c r="AG1008" i="7"/>
  <c r="AG1009" i="7"/>
  <c r="AG1010" i="7"/>
  <c r="AG1011" i="7"/>
  <c r="AG1012" i="7"/>
  <c r="AG1013" i="7"/>
  <c r="AG1014" i="7"/>
  <c r="AG1015" i="7"/>
  <c r="AG1016" i="7"/>
  <c r="AG1017" i="7"/>
  <c r="AG1018" i="7"/>
  <c r="AG1019" i="7"/>
  <c r="AG1020" i="7"/>
  <c r="AG1021" i="7"/>
  <c r="AG1022" i="7"/>
  <c r="AG1023" i="7"/>
  <c r="AG1024" i="7"/>
  <c r="AG1025" i="7"/>
  <c r="AG1026" i="7"/>
  <c r="AG1027" i="7"/>
  <c r="AG1028" i="7"/>
  <c r="AG1029" i="7"/>
  <c r="AG1030" i="7"/>
  <c r="AG1031" i="7"/>
  <c r="AG1032" i="7"/>
  <c r="AG1033" i="7"/>
  <c r="AG1034" i="7"/>
  <c r="AG1035" i="7"/>
  <c r="AG1036" i="7"/>
  <c r="AG1037" i="7"/>
  <c r="AG1038" i="7"/>
  <c r="AG1039" i="7"/>
  <c r="AG1040" i="7"/>
  <c r="AG1041" i="7"/>
  <c r="AG1042" i="7"/>
  <c r="AG1043" i="7"/>
  <c r="AG1044" i="7"/>
  <c r="AG1045" i="7"/>
  <c r="AG1046" i="7"/>
  <c r="AG1047" i="7"/>
  <c r="AG1048" i="7"/>
  <c r="AG1049" i="7"/>
  <c r="AG1050" i="7"/>
  <c r="AG1051" i="7"/>
  <c r="AG1052" i="7"/>
  <c r="AG1053" i="7"/>
  <c r="AG1054" i="7"/>
  <c r="AG1055" i="7"/>
  <c r="AG1056" i="7"/>
  <c r="AG1057" i="7"/>
  <c r="AG1058" i="7"/>
  <c r="AG1059" i="7"/>
  <c r="AG1060" i="7"/>
  <c r="AG1061" i="7"/>
  <c r="AG1062" i="7"/>
  <c r="AG1063" i="7"/>
  <c r="AG1064" i="7"/>
  <c r="AG1065" i="7"/>
  <c r="AG1066" i="7"/>
  <c r="AG1067" i="7"/>
  <c r="AG1068" i="7"/>
  <c r="AG1069" i="7"/>
  <c r="AG1070" i="7"/>
  <c r="AG1071" i="7"/>
  <c r="AG1072" i="7"/>
  <c r="AG1073" i="7"/>
  <c r="AG1074" i="7"/>
  <c r="AG1075" i="7"/>
  <c r="AG1076" i="7"/>
  <c r="AG1077" i="7"/>
  <c r="AG1078" i="7"/>
  <c r="AG1079" i="7"/>
  <c r="AG1080" i="7"/>
  <c r="AG1081" i="7"/>
  <c r="AG1082" i="7"/>
  <c r="AG1083" i="7"/>
  <c r="AG1084" i="7"/>
  <c r="AG1085" i="7"/>
  <c r="AG1086" i="7"/>
  <c r="AG1087" i="7"/>
  <c r="AG1088" i="7"/>
  <c r="AG1089" i="7"/>
  <c r="AG1090" i="7"/>
  <c r="AG1091" i="7"/>
  <c r="AG1092" i="7"/>
  <c r="AG1093" i="7"/>
  <c r="AG1094" i="7"/>
  <c r="AG1095" i="7"/>
  <c r="AG1096" i="7"/>
  <c r="AG1097" i="7"/>
  <c r="AG1098" i="7"/>
  <c r="AG1099" i="7"/>
  <c r="AG1100" i="7"/>
  <c r="AG1101" i="7"/>
  <c r="AG1102" i="7"/>
  <c r="AG1103" i="7"/>
  <c r="AG1104" i="7"/>
  <c r="AG1105" i="7"/>
  <c r="AG1106" i="7"/>
  <c r="AG1107" i="7"/>
  <c r="AG1108" i="7"/>
  <c r="AG1109" i="7"/>
  <c r="AG1110" i="7"/>
  <c r="AG1111" i="7"/>
  <c r="AG1112" i="7"/>
  <c r="AG1113" i="7"/>
  <c r="AG1114" i="7"/>
  <c r="AG1115" i="7"/>
  <c r="AG1116" i="7"/>
  <c r="AG1117" i="7"/>
  <c r="AG1118" i="7"/>
  <c r="AG1119" i="7"/>
  <c r="AG1120" i="7"/>
  <c r="AG1121" i="7"/>
  <c r="AG1122" i="7"/>
  <c r="AG1123" i="7"/>
  <c r="AG1124" i="7"/>
  <c r="AG1125" i="7"/>
  <c r="AG1126" i="7"/>
  <c r="AG1127" i="7"/>
  <c r="AG1128" i="7"/>
  <c r="AG1129" i="7"/>
  <c r="AG1130" i="7"/>
  <c r="AG1131" i="7"/>
  <c r="AG1132" i="7"/>
  <c r="AG1133" i="7"/>
  <c r="AG1134" i="7"/>
  <c r="AG1135" i="7"/>
  <c r="AG1136" i="7"/>
  <c r="AG1137" i="7"/>
  <c r="AG1138" i="7"/>
  <c r="AG1139" i="7"/>
  <c r="AG1140" i="7"/>
  <c r="AG1141" i="7"/>
  <c r="AG1142" i="7"/>
  <c r="AG1143" i="7"/>
  <c r="AG1144" i="7"/>
  <c r="AG1145" i="7"/>
  <c r="AG1146" i="7"/>
  <c r="AG1147" i="7"/>
  <c r="AG1148" i="7"/>
  <c r="AG1149" i="7"/>
  <c r="AG1150" i="7"/>
  <c r="AG1151" i="7"/>
  <c r="AG1152" i="7"/>
  <c r="AG1153" i="7"/>
  <c r="AG1154" i="7"/>
  <c r="AG1155" i="7"/>
  <c r="AG1156" i="7"/>
  <c r="AG1157" i="7"/>
  <c r="AG1158" i="7"/>
  <c r="AG1159" i="7"/>
  <c r="AG1160" i="7"/>
  <c r="AG1161" i="7"/>
  <c r="AG1162" i="7"/>
  <c r="AG1163" i="7"/>
  <c r="AG1164" i="7"/>
  <c r="AG1165" i="7"/>
  <c r="AG1166" i="7"/>
  <c r="AG1167" i="7"/>
  <c r="AG1168" i="7"/>
  <c r="AG1169" i="7"/>
  <c r="AG1170" i="7"/>
  <c r="AG1171" i="7"/>
  <c r="AG1172" i="7"/>
  <c r="AG1173" i="7"/>
  <c r="AG1174" i="7"/>
  <c r="AG1175" i="7"/>
  <c r="AG1176" i="7"/>
  <c r="AG1177" i="7"/>
  <c r="AG1178" i="7"/>
  <c r="AG1179" i="7"/>
  <c r="AG1180" i="7"/>
  <c r="AG1181" i="7"/>
  <c r="AG1182" i="7"/>
  <c r="AG1183" i="7"/>
  <c r="AG1184" i="7"/>
  <c r="AG1185" i="7"/>
  <c r="AG1186" i="7"/>
  <c r="AG1187" i="7"/>
  <c r="AG1188" i="7"/>
  <c r="AG1189" i="7"/>
  <c r="AG1190" i="7"/>
  <c r="AG1191" i="7"/>
  <c r="AG1192" i="7"/>
  <c r="AG1193" i="7"/>
  <c r="AG1194" i="7"/>
  <c r="AG1195" i="7"/>
  <c r="AG1196" i="7"/>
  <c r="AG1197" i="7"/>
  <c r="AG1198" i="7"/>
  <c r="AG1199" i="7"/>
  <c r="AG1200" i="7"/>
  <c r="AG1201" i="7"/>
  <c r="AG1202" i="7"/>
  <c r="AG1203" i="7"/>
  <c r="AG1204" i="7"/>
  <c r="AG1205" i="7"/>
  <c r="AG1206" i="7"/>
  <c r="AG1207" i="7"/>
  <c r="AG1208" i="7"/>
  <c r="AG1209" i="7"/>
  <c r="AG1210" i="7"/>
  <c r="AG1211" i="7"/>
  <c r="AG1212" i="7"/>
  <c r="AG1213" i="7"/>
  <c r="AG1214" i="7"/>
  <c r="AG1215" i="7"/>
  <c r="AG1216" i="7"/>
  <c r="AG1217" i="7"/>
  <c r="AG1218" i="7"/>
  <c r="AG1219" i="7"/>
  <c r="AG1220" i="7"/>
  <c r="AG1221" i="7"/>
  <c r="AG1222" i="7"/>
  <c r="AG1223" i="7"/>
  <c r="AG1224" i="7"/>
  <c r="AG1225" i="7"/>
  <c r="AG1226" i="7"/>
  <c r="AG1227" i="7"/>
  <c r="AG1228" i="7"/>
  <c r="AG1229" i="7"/>
  <c r="AG1230" i="7"/>
  <c r="AG1231" i="7"/>
  <c r="AG1232" i="7"/>
  <c r="AG1233" i="7"/>
  <c r="AG1234" i="7"/>
  <c r="AG1235" i="7"/>
  <c r="AG1236" i="7"/>
  <c r="AG1237" i="7"/>
  <c r="AG1238" i="7"/>
  <c r="AG1239" i="7"/>
  <c r="AG1240" i="7"/>
  <c r="AG1241" i="7"/>
  <c r="AG1242" i="7"/>
  <c r="AG1243" i="7"/>
  <c r="AG1244" i="7"/>
  <c r="AG1245" i="7"/>
  <c r="AG1246" i="7"/>
  <c r="AG1247" i="7"/>
  <c r="AG1248" i="7"/>
  <c r="AG1249" i="7"/>
  <c r="AG1250" i="7"/>
  <c r="AG1251" i="7"/>
  <c r="AG1252" i="7"/>
  <c r="AG1253" i="7"/>
  <c r="AG1254" i="7"/>
  <c r="AG1255" i="7"/>
  <c r="AG1256" i="7"/>
  <c r="AG1257" i="7"/>
  <c r="AG1258" i="7"/>
  <c r="AG1259" i="7"/>
  <c r="AG1260" i="7"/>
  <c r="AG1261" i="7"/>
  <c r="AG1262" i="7"/>
  <c r="AG1263" i="7"/>
  <c r="AG1264" i="7"/>
  <c r="AG1265" i="7"/>
  <c r="AG1266" i="7"/>
  <c r="AG1267" i="7"/>
  <c r="AG1268" i="7"/>
  <c r="AG1269" i="7"/>
  <c r="AG1270" i="7"/>
  <c r="AG1271" i="7"/>
  <c r="AG1272" i="7"/>
  <c r="AG1273" i="7"/>
  <c r="AG1274" i="7"/>
  <c r="AG1275" i="7"/>
  <c r="AG1276" i="7"/>
  <c r="AG1277" i="7"/>
  <c r="AG1278" i="7"/>
  <c r="AG1279" i="7"/>
  <c r="AG1280" i="7"/>
  <c r="AG1281" i="7"/>
  <c r="AG1282" i="7"/>
  <c r="AG1283" i="7"/>
  <c r="AG1284" i="7"/>
  <c r="AG1285" i="7"/>
  <c r="AG1286" i="7"/>
  <c r="AG1287" i="7"/>
  <c r="AG1288" i="7"/>
  <c r="AG1289" i="7"/>
  <c r="AG1290" i="7"/>
  <c r="AG1291" i="7"/>
  <c r="AG1292" i="7"/>
  <c r="AG1293" i="7"/>
  <c r="AG1294" i="7"/>
  <c r="AG1295" i="7"/>
  <c r="AG1296" i="7"/>
  <c r="AG1297" i="7"/>
  <c r="AG1298" i="7"/>
  <c r="AG1299" i="7"/>
  <c r="AG1300" i="7"/>
  <c r="AG1301" i="7"/>
  <c r="AG1302" i="7"/>
  <c r="AG1303" i="7"/>
  <c r="AG1304" i="7"/>
  <c r="AG1305" i="7"/>
  <c r="AG1306" i="7"/>
  <c r="AG1307" i="7"/>
  <c r="AG1308" i="7"/>
  <c r="AG1309" i="7"/>
  <c r="AG1310" i="7"/>
  <c r="AG1311" i="7"/>
  <c r="AG1312" i="7"/>
  <c r="AG1313" i="7"/>
  <c r="AG1314" i="7"/>
  <c r="AG1315" i="7"/>
  <c r="AG1316" i="7"/>
  <c r="AG1317" i="7"/>
  <c r="AG1318" i="7"/>
  <c r="AG1319" i="7"/>
  <c r="AG1320" i="7"/>
  <c r="AG1321" i="7"/>
  <c r="AG1322" i="7"/>
  <c r="AG1323" i="7"/>
  <c r="AG1324" i="7"/>
  <c r="AG1325" i="7"/>
  <c r="AG1326" i="7"/>
  <c r="AG1327" i="7"/>
  <c r="AG1328" i="7"/>
  <c r="AG1329" i="7"/>
  <c r="AG1330" i="7"/>
  <c r="AG1331" i="7"/>
  <c r="AG1332" i="7"/>
  <c r="AG1333" i="7"/>
  <c r="AG1334" i="7"/>
  <c r="AG1335" i="7"/>
  <c r="AG1336" i="7"/>
  <c r="AG1337" i="7"/>
  <c r="AG1338" i="7"/>
  <c r="AG1339" i="7"/>
  <c r="AG1340" i="7"/>
  <c r="AG1341" i="7"/>
  <c r="AG1342" i="7"/>
  <c r="AG1343" i="7"/>
  <c r="AG1344" i="7"/>
  <c r="AG1345" i="7"/>
  <c r="AG1346" i="7"/>
  <c r="AG1347" i="7"/>
  <c r="AG1348" i="7"/>
  <c r="AG1349" i="7"/>
  <c r="AG1350" i="7"/>
  <c r="AG1351" i="7"/>
  <c r="AG1352" i="7"/>
  <c r="AG1353" i="7"/>
  <c r="AG1354" i="7"/>
  <c r="AG1355" i="7"/>
  <c r="AG1356" i="7"/>
  <c r="AG1357" i="7"/>
  <c r="AG1358" i="7"/>
  <c r="AG1359" i="7"/>
  <c r="AG1360" i="7"/>
  <c r="AG1361" i="7"/>
  <c r="AG1362" i="7"/>
  <c r="AG1363" i="7"/>
  <c r="AG1364" i="7"/>
  <c r="AG1365" i="7"/>
  <c r="AG1366" i="7"/>
  <c r="AG1367" i="7"/>
  <c r="AG1368" i="7"/>
  <c r="AG1369" i="7"/>
  <c r="AG1370" i="7"/>
  <c r="AG1371" i="7"/>
  <c r="AG1372" i="7"/>
  <c r="AG1373" i="7"/>
  <c r="AG1374" i="7"/>
  <c r="AG1375" i="7"/>
  <c r="AG1376" i="7"/>
  <c r="AG1377" i="7"/>
  <c r="AG1378" i="7"/>
  <c r="AG1379" i="7"/>
  <c r="AG1380" i="7"/>
  <c r="AG1381" i="7"/>
  <c r="AG1382" i="7"/>
  <c r="AG1383" i="7"/>
  <c r="AG1384" i="7"/>
  <c r="AG1385" i="7"/>
  <c r="AG1386" i="7"/>
  <c r="AG1387" i="7"/>
  <c r="AG1388" i="7"/>
  <c r="AG1389" i="7"/>
  <c r="AG1390" i="7"/>
  <c r="AG1391" i="7"/>
  <c r="AG1392" i="7"/>
  <c r="AG1393" i="7"/>
  <c r="AG1394" i="7"/>
  <c r="AG1395" i="7"/>
  <c r="AG1396" i="7"/>
  <c r="AG1397" i="7"/>
  <c r="AG1398" i="7"/>
  <c r="AG1399" i="7"/>
  <c r="AG1400" i="7"/>
  <c r="AG1401" i="7"/>
  <c r="AG1402" i="7"/>
  <c r="AG1403" i="7"/>
  <c r="AG1404" i="7"/>
  <c r="AG1405" i="7"/>
  <c r="AG1406" i="7"/>
  <c r="AG1407" i="7"/>
  <c r="AG1408" i="7"/>
  <c r="AG1409" i="7"/>
  <c r="AG1410" i="7"/>
  <c r="AG1411" i="7"/>
  <c r="AG1412" i="7"/>
  <c r="AG1413" i="7"/>
  <c r="AG1414" i="7"/>
  <c r="AG1415" i="7"/>
  <c r="AG1416" i="7"/>
  <c r="AG1417" i="7"/>
  <c r="AG1418" i="7"/>
  <c r="AG1419" i="7"/>
  <c r="AG1420" i="7"/>
  <c r="AG1421" i="7"/>
  <c r="AG1422" i="7"/>
  <c r="AG1423" i="7"/>
  <c r="AG1424" i="7"/>
  <c r="AG1425" i="7"/>
  <c r="AG1426" i="7"/>
  <c r="AG1427" i="7"/>
  <c r="AG1428" i="7"/>
  <c r="AG1429" i="7"/>
  <c r="AG1430" i="7"/>
  <c r="AG1431" i="7"/>
  <c r="AG1432" i="7"/>
  <c r="AG1433" i="7"/>
  <c r="AG1434" i="7"/>
  <c r="AG1435" i="7"/>
  <c r="AG1436" i="7"/>
  <c r="AG1437" i="7"/>
  <c r="AG1438" i="7"/>
  <c r="AG1439" i="7"/>
  <c r="AG1440" i="7"/>
  <c r="AG1441" i="7"/>
  <c r="AG1442" i="7"/>
  <c r="AG1443" i="7"/>
  <c r="AG1444" i="7"/>
  <c r="AG1445" i="7"/>
  <c r="AG1446" i="7"/>
  <c r="AG1447" i="7"/>
  <c r="AG1448" i="7"/>
  <c r="AG1449" i="7"/>
  <c r="AG1450" i="7"/>
  <c r="AG1451" i="7"/>
  <c r="AG1452" i="7"/>
  <c r="AG1453" i="7"/>
  <c r="AG1454" i="7"/>
  <c r="AG1455" i="7"/>
  <c r="AG1456" i="7"/>
  <c r="AG1457" i="7"/>
  <c r="AG1458" i="7"/>
  <c r="AG1459" i="7"/>
  <c r="AG1460" i="7"/>
  <c r="AG1461" i="7"/>
  <c r="AG1462" i="7"/>
  <c r="AG1463" i="7"/>
  <c r="AG1464" i="7"/>
  <c r="AG1465" i="7"/>
  <c r="AG1466" i="7"/>
  <c r="AG1467" i="7"/>
  <c r="AG1468" i="7"/>
  <c r="AG1469" i="7"/>
  <c r="AG1470" i="7"/>
  <c r="AG1471" i="7"/>
  <c r="AG1472" i="7"/>
  <c r="AG1473" i="7"/>
  <c r="AG1474" i="7"/>
  <c r="AG1475" i="7"/>
  <c r="AG1476" i="7"/>
  <c r="AG1477" i="7"/>
  <c r="AG1478" i="7"/>
  <c r="AG1479" i="7"/>
  <c r="AG1480" i="7"/>
  <c r="AG1481" i="7"/>
  <c r="AG1482" i="7"/>
  <c r="AG1483" i="7"/>
  <c r="AG1484" i="7"/>
  <c r="AG1485" i="7"/>
  <c r="AG1486" i="7"/>
  <c r="AG1487" i="7"/>
  <c r="AG1488" i="7"/>
  <c r="AG1489" i="7"/>
  <c r="AG1490" i="7"/>
  <c r="AG1491" i="7"/>
  <c r="AG1492" i="7"/>
  <c r="AG1493" i="7"/>
  <c r="AG1494" i="7"/>
  <c r="AG1495" i="7"/>
  <c r="AG1496" i="7"/>
  <c r="AG1497" i="7"/>
  <c r="AG1498" i="7"/>
  <c r="AG1499" i="7"/>
  <c r="AG1500" i="7"/>
  <c r="AG1501" i="7"/>
  <c r="AG1502" i="7"/>
  <c r="AG1503" i="7"/>
  <c r="AG1504" i="7"/>
  <c r="AG1505" i="7"/>
  <c r="AG1506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220" i="7"/>
  <c r="AF221" i="7"/>
  <c r="AF222" i="7"/>
  <c r="AF223" i="7"/>
  <c r="AF224" i="7"/>
  <c r="AF225" i="7"/>
  <c r="AF226" i="7"/>
  <c r="AF227" i="7"/>
  <c r="AF228" i="7"/>
  <c r="AF229" i="7"/>
  <c r="AF230" i="7"/>
  <c r="AF231" i="7"/>
  <c r="AF232" i="7"/>
  <c r="AF233" i="7"/>
  <c r="AF234" i="7"/>
  <c r="AF235" i="7"/>
  <c r="AF236" i="7"/>
  <c r="AF237" i="7"/>
  <c r="AF238" i="7"/>
  <c r="AF239" i="7"/>
  <c r="AF240" i="7"/>
  <c r="AF241" i="7"/>
  <c r="AF242" i="7"/>
  <c r="AF243" i="7"/>
  <c r="AF244" i="7"/>
  <c r="AF245" i="7"/>
  <c r="AF246" i="7"/>
  <c r="AF247" i="7"/>
  <c r="AF248" i="7"/>
  <c r="AF249" i="7"/>
  <c r="AF250" i="7"/>
  <c r="AF251" i="7"/>
  <c r="AF252" i="7"/>
  <c r="AF253" i="7"/>
  <c r="AF254" i="7"/>
  <c r="AF255" i="7"/>
  <c r="AF256" i="7"/>
  <c r="AF257" i="7"/>
  <c r="AF258" i="7"/>
  <c r="AF259" i="7"/>
  <c r="AF260" i="7"/>
  <c r="AF261" i="7"/>
  <c r="AF262" i="7"/>
  <c r="AF263" i="7"/>
  <c r="AF264" i="7"/>
  <c r="AF265" i="7"/>
  <c r="AF266" i="7"/>
  <c r="AF267" i="7"/>
  <c r="AF268" i="7"/>
  <c r="AF269" i="7"/>
  <c r="AF270" i="7"/>
  <c r="AF271" i="7"/>
  <c r="AF272" i="7"/>
  <c r="AF273" i="7"/>
  <c r="AF274" i="7"/>
  <c r="AF275" i="7"/>
  <c r="AF276" i="7"/>
  <c r="AF277" i="7"/>
  <c r="AF278" i="7"/>
  <c r="AF279" i="7"/>
  <c r="AF280" i="7"/>
  <c r="AF281" i="7"/>
  <c r="AF282" i="7"/>
  <c r="AF283" i="7"/>
  <c r="AF284" i="7"/>
  <c r="AF285" i="7"/>
  <c r="AF286" i="7"/>
  <c r="AF287" i="7"/>
  <c r="AF288" i="7"/>
  <c r="AF289" i="7"/>
  <c r="AF290" i="7"/>
  <c r="AF291" i="7"/>
  <c r="AF292" i="7"/>
  <c r="AF293" i="7"/>
  <c r="AF294" i="7"/>
  <c r="AF295" i="7"/>
  <c r="AF296" i="7"/>
  <c r="AF297" i="7"/>
  <c r="AF298" i="7"/>
  <c r="AF299" i="7"/>
  <c r="AF300" i="7"/>
  <c r="AF301" i="7"/>
  <c r="AF302" i="7"/>
  <c r="AF303" i="7"/>
  <c r="AF304" i="7"/>
  <c r="AF305" i="7"/>
  <c r="AF306" i="7"/>
  <c r="AF307" i="7"/>
  <c r="AF308" i="7"/>
  <c r="AF309" i="7"/>
  <c r="AF310" i="7"/>
  <c r="AF311" i="7"/>
  <c r="AF312" i="7"/>
  <c r="AF313" i="7"/>
  <c r="AF314" i="7"/>
  <c r="AF315" i="7"/>
  <c r="AF316" i="7"/>
  <c r="AF317" i="7"/>
  <c r="AF318" i="7"/>
  <c r="AF319" i="7"/>
  <c r="AF320" i="7"/>
  <c r="AF321" i="7"/>
  <c r="AF322" i="7"/>
  <c r="AF323" i="7"/>
  <c r="AF324" i="7"/>
  <c r="AF325" i="7"/>
  <c r="AF326" i="7"/>
  <c r="AF327" i="7"/>
  <c r="AF328" i="7"/>
  <c r="AF329" i="7"/>
  <c r="AF330" i="7"/>
  <c r="AF331" i="7"/>
  <c r="AF332" i="7"/>
  <c r="AF333" i="7"/>
  <c r="AF334" i="7"/>
  <c r="AF335" i="7"/>
  <c r="AF336" i="7"/>
  <c r="AF337" i="7"/>
  <c r="AF338" i="7"/>
  <c r="AF339" i="7"/>
  <c r="AF340" i="7"/>
  <c r="AF341" i="7"/>
  <c r="AF342" i="7"/>
  <c r="AF343" i="7"/>
  <c r="AF344" i="7"/>
  <c r="AF345" i="7"/>
  <c r="AF346" i="7"/>
  <c r="AF347" i="7"/>
  <c r="AF348" i="7"/>
  <c r="AF349" i="7"/>
  <c r="AF350" i="7"/>
  <c r="AF351" i="7"/>
  <c r="AF352" i="7"/>
  <c r="AF353" i="7"/>
  <c r="AF354" i="7"/>
  <c r="AF355" i="7"/>
  <c r="AF356" i="7"/>
  <c r="AF357" i="7"/>
  <c r="AF358" i="7"/>
  <c r="AF359" i="7"/>
  <c r="AF360" i="7"/>
  <c r="AF361" i="7"/>
  <c r="AF362" i="7"/>
  <c r="AF363" i="7"/>
  <c r="AF364" i="7"/>
  <c r="AF365" i="7"/>
  <c r="AF366" i="7"/>
  <c r="AF367" i="7"/>
  <c r="AF368" i="7"/>
  <c r="AF369" i="7"/>
  <c r="AF370" i="7"/>
  <c r="AF371" i="7"/>
  <c r="AF372" i="7"/>
  <c r="AF373" i="7"/>
  <c r="AF374" i="7"/>
  <c r="AF375" i="7"/>
  <c r="AF376" i="7"/>
  <c r="AF377" i="7"/>
  <c r="AF378" i="7"/>
  <c r="AF379" i="7"/>
  <c r="AF380" i="7"/>
  <c r="AF381" i="7"/>
  <c r="AF382" i="7"/>
  <c r="AF383" i="7"/>
  <c r="AF384" i="7"/>
  <c r="AF385" i="7"/>
  <c r="AF386" i="7"/>
  <c r="AF387" i="7"/>
  <c r="AF388" i="7"/>
  <c r="AF389" i="7"/>
  <c r="AF390" i="7"/>
  <c r="AF391" i="7"/>
  <c r="AF392" i="7"/>
  <c r="AF393" i="7"/>
  <c r="AF394" i="7"/>
  <c r="AF395" i="7"/>
  <c r="AF396" i="7"/>
  <c r="AF397" i="7"/>
  <c r="AF398" i="7"/>
  <c r="AF399" i="7"/>
  <c r="AF400" i="7"/>
  <c r="AF401" i="7"/>
  <c r="AF402" i="7"/>
  <c r="AF403" i="7"/>
  <c r="AF404" i="7"/>
  <c r="AF405" i="7"/>
  <c r="AF406" i="7"/>
  <c r="AF407" i="7"/>
  <c r="AF408" i="7"/>
  <c r="AF409" i="7"/>
  <c r="AF410" i="7"/>
  <c r="AF411" i="7"/>
  <c r="AF412" i="7"/>
  <c r="AF413" i="7"/>
  <c r="AF414" i="7"/>
  <c r="AF415" i="7"/>
  <c r="AF416" i="7"/>
  <c r="AF417" i="7"/>
  <c r="AF418" i="7"/>
  <c r="AF419" i="7"/>
  <c r="AF420" i="7"/>
  <c r="AF421" i="7"/>
  <c r="AF422" i="7"/>
  <c r="AF423" i="7"/>
  <c r="AF424" i="7"/>
  <c r="AF425" i="7"/>
  <c r="AF426" i="7"/>
  <c r="AF427" i="7"/>
  <c r="AF428" i="7"/>
  <c r="AF429" i="7"/>
  <c r="AF430" i="7"/>
  <c r="AF431" i="7"/>
  <c r="AF432" i="7"/>
  <c r="AF433" i="7"/>
  <c r="AF434" i="7"/>
  <c r="AF435" i="7"/>
  <c r="AF436" i="7"/>
  <c r="AF437" i="7"/>
  <c r="AF438" i="7"/>
  <c r="AF439" i="7"/>
  <c r="AF440" i="7"/>
  <c r="AF441" i="7"/>
  <c r="AF442" i="7"/>
  <c r="AF443" i="7"/>
  <c r="AF444" i="7"/>
  <c r="AF445" i="7"/>
  <c r="AF446" i="7"/>
  <c r="AF447" i="7"/>
  <c r="AF448" i="7"/>
  <c r="AF449" i="7"/>
  <c r="AF450" i="7"/>
  <c r="AF451" i="7"/>
  <c r="AF452" i="7"/>
  <c r="AF453" i="7"/>
  <c r="AF454" i="7"/>
  <c r="AF455" i="7"/>
  <c r="AF456" i="7"/>
  <c r="AF457" i="7"/>
  <c r="AF458" i="7"/>
  <c r="AF459" i="7"/>
  <c r="AF460" i="7"/>
  <c r="AF461" i="7"/>
  <c r="AF462" i="7"/>
  <c r="AF463" i="7"/>
  <c r="AF464" i="7"/>
  <c r="AF465" i="7"/>
  <c r="AF466" i="7"/>
  <c r="AF467" i="7"/>
  <c r="AF468" i="7"/>
  <c r="AF469" i="7"/>
  <c r="AF470" i="7"/>
  <c r="AF471" i="7"/>
  <c r="AF472" i="7"/>
  <c r="AF473" i="7"/>
  <c r="AF474" i="7"/>
  <c r="AF475" i="7"/>
  <c r="AF476" i="7"/>
  <c r="AF477" i="7"/>
  <c r="AF478" i="7"/>
  <c r="AF479" i="7"/>
  <c r="AF480" i="7"/>
  <c r="AF481" i="7"/>
  <c r="AF482" i="7"/>
  <c r="AF483" i="7"/>
  <c r="AF484" i="7"/>
  <c r="AF485" i="7"/>
  <c r="AF486" i="7"/>
  <c r="AF487" i="7"/>
  <c r="AF488" i="7"/>
  <c r="AF489" i="7"/>
  <c r="AF490" i="7"/>
  <c r="AF491" i="7"/>
  <c r="AF492" i="7"/>
  <c r="AF493" i="7"/>
  <c r="AF494" i="7"/>
  <c r="AF495" i="7"/>
  <c r="AF496" i="7"/>
  <c r="AF497" i="7"/>
  <c r="AF498" i="7"/>
  <c r="AF499" i="7"/>
  <c r="AF500" i="7"/>
  <c r="AF501" i="7"/>
  <c r="AF502" i="7"/>
  <c r="AF503" i="7"/>
  <c r="AF504" i="7"/>
  <c r="AF505" i="7"/>
  <c r="AF506" i="7"/>
  <c r="AF507" i="7"/>
  <c r="AF508" i="7"/>
  <c r="AF509" i="7"/>
  <c r="AF510" i="7"/>
  <c r="AF511" i="7"/>
  <c r="AF512" i="7"/>
  <c r="AF513" i="7"/>
  <c r="AF514" i="7"/>
  <c r="AF515" i="7"/>
  <c r="AF516" i="7"/>
  <c r="AF517" i="7"/>
  <c r="AF518" i="7"/>
  <c r="AF519" i="7"/>
  <c r="AF520" i="7"/>
  <c r="AF521" i="7"/>
  <c r="AF522" i="7"/>
  <c r="AF523" i="7"/>
  <c r="AF524" i="7"/>
  <c r="AF525" i="7"/>
  <c r="AF526" i="7"/>
  <c r="AF527" i="7"/>
  <c r="AF528" i="7"/>
  <c r="AF529" i="7"/>
  <c r="AF530" i="7"/>
  <c r="AF531" i="7"/>
  <c r="AF532" i="7"/>
  <c r="AF533" i="7"/>
  <c r="AF534" i="7"/>
  <c r="AF535" i="7"/>
  <c r="AF536" i="7"/>
  <c r="AF537" i="7"/>
  <c r="AF538" i="7"/>
  <c r="AF539" i="7"/>
  <c r="AF540" i="7"/>
  <c r="AF541" i="7"/>
  <c r="AF542" i="7"/>
  <c r="AF543" i="7"/>
  <c r="AF544" i="7"/>
  <c r="AF545" i="7"/>
  <c r="AF546" i="7"/>
  <c r="AF547" i="7"/>
  <c r="AF548" i="7"/>
  <c r="AF549" i="7"/>
  <c r="AF550" i="7"/>
  <c r="AF551" i="7"/>
  <c r="AF552" i="7"/>
  <c r="AF553" i="7"/>
  <c r="AF554" i="7"/>
  <c r="AF555" i="7"/>
  <c r="AF556" i="7"/>
  <c r="AF557" i="7"/>
  <c r="AF558" i="7"/>
  <c r="AF559" i="7"/>
  <c r="AF560" i="7"/>
  <c r="AF561" i="7"/>
  <c r="AF562" i="7"/>
  <c r="AF563" i="7"/>
  <c r="AF564" i="7"/>
  <c r="AF565" i="7"/>
  <c r="AF566" i="7"/>
  <c r="AF567" i="7"/>
  <c r="AF568" i="7"/>
  <c r="AF569" i="7"/>
  <c r="AF570" i="7"/>
  <c r="AF571" i="7"/>
  <c r="AF572" i="7"/>
  <c r="AF573" i="7"/>
  <c r="AF574" i="7"/>
  <c r="AF575" i="7"/>
  <c r="AF576" i="7"/>
  <c r="AF577" i="7"/>
  <c r="AF578" i="7"/>
  <c r="AF579" i="7"/>
  <c r="AF580" i="7"/>
  <c r="AF581" i="7"/>
  <c r="AF582" i="7"/>
  <c r="AF583" i="7"/>
  <c r="AF584" i="7"/>
  <c r="AF585" i="7"/>
  <c r="AF586" i="7"/>
  <c r="AF587" i="7"/>
  <c r="AF588" i="7"/>
  <c r="AF589" i="7"/>
  <c r="AF590" i="7"/>
  <c r="AF591" i="7"/>
  <c r="AF592" i="7"/>
  <c r="AF593" i="7"/>
  <c r="AF594" i="7"/>
  <c r="AF595" i="7"/>
  <c r="AF596" i="7"/>
  <c r="AF597" i="7"/>
  <c r="AF598" i="7"/>
  <c r="AF599" i="7"/>
  <c r="AF600" i="7"/>
  <c r="AF601" i="7"/>
  <c r="AF602" i="7"/>
  <c r="AF603" i="7"/>
  <c r="AF604" i="7"/>
  <c r="AF605" i="7"/>
  <c r="AF606" i="7"/>
  <c r="AF607" i="7"/>
  <c r="AF608" i="7"/>
  <c r="AF609" i="7"/>
  <c r="AF610" i="7"/>
  <c r="AF611" i="7"/>
  <c r="AF612" i="7"/>
  <c r="AF613" i="7"/>
  <c r="AF614" i="7"/>
  <c r="AF615" i="7"/>
  <c r="AF616" i="7"/>
  <c r="AF617" i="7"/>
  <c r="AF618" i="7"/>
  <c r="AF619" i="7"/>
  <c r="AF620" i="7"/>
  <c r="AF621" i="7"/>
  <c r="AF622" i="7"/>
  <c r="AF623" i="7"/>
  <c r="AF624" i="7"/>
  <c r="AF625" i="7"/>
  <c r="AF626" i="7"/>
  <c r="AF627" i="7"/>
  <c r="AF628" i="7"/>
  <c r="AF629" i="7"/>
  <c r="AF630" i="7"/>
  <c r="AF631" i="7"/>
  <c r="AF632" i="7"/>
  <c r="AF633" i="7"/>
  <c r="AF634" i="7"/>
  <c r="AF635" i="7"/>
  <c r="AF636" i="7"/>
  <c r="AF637" i="7"/>
  <c r="AF638" i="7"/>
  <c r="AF639" i="7"/>
  <c r="AF640" i="7"/>
  <c r="AF641" i="7"/>
  <c r="AF642" i="7"/>
  <c r="AF643" i="7"/>
  <c r="AF644" i="7"/>
  <c r="AF645" i="7"/>
  <c r="AF646" i="7"/>
  <c r="AF647" i="7"/>
  <c r="AF648" i="7"/>
  <c r="AF649" i="7"/>
  <c r="AF650" i="7"/>
  <c r="AF651" i="7"/>
  <c r="AF652" i="7"/>
  <c r="AF653" i="7"/>
  <c r="AF654" i="7"/>
  <c r="AF655" i="7"/>
  <c r="AF656" i="7"/>
  <c r="AF657" i="7"/>
  <c r="AF658" i="7"/>
  <c r="AF659" i="7"/>
  <c r="AF660" i="7"/>
  <c r="AF661" i="7"/>
  <c r="AF662" i="7"/>
  <c r="AF663" i="7"/>
  <c r="AF664" i="7"/>
  <c r="AF665" i="7"/>
  <c r="AF666" i="7"/>
  <c r="AF667" i="7"/>
  <c r="AF668" i="7"/>
  <c r="AF669" i="7"/>
  <c r="AF670" i="7"/>
  <c r="AF671" i="7"/>
  <c r="AF672" i="7"/>
  <c r="AF673" i="7"/>
  <c r="AF674" i="7"/>
  <c r="AF675" i="7"/>
  <c r="AF676" i="7"/>
  <c r="AF677" i="7"/>
  <c r="AF678" i="7"/>
  <c r="AF679" i="7"/>
  <c r="AF680" i="7"/>
  <c r="AF681" i="7"/>
  <c r="AF682" i="7"/>
  <c r="AF683" i="7"/>
  <c r="AF684" i="7"/>
  <c r="AF685" i="7"/>
  <c r="AF686" i="7"/>
  <c r="AF687" i="7"/>
  <c r="AF688" i="7"/>
  <c r="AF689" i="7"/>
  <c r="AF690" i="7"/>
  <c r="AF691" i="7"/>
  <c r="AF692" i="7"/>
  <c r="AF693" i="7"/>
  <c r="AF694" i="7"/>
  <c r="AF695" i="7"/>
  <c r="AF696" i="7"/>
  <c r="AF697" i="7"/>
  <c r="AF698" i="7"/>
  <c r="AF699" i="7"/>
  <c r="AF700" i="7"/>
  <c r="AF701" i="7"/>
  <c r="AF702" i="7"/>
  <c r="AF703" i="7"/>
  <c r="AF704" i="7"/>
  <c r="AF705" i="7"/>
  <c r="AF706" i="7"/>
  <c r="AF707" i="7"/>
  <c r="AF708" i="7"/>
  <c r="AF709" i="7"/>
  <c r="AF710" i="7"/>
  <c r="AF711" i="7"/>
  <c r="AF712" i="7"/>
  <c r="AF713" i="7"/>
  <c r="AF714" i="7"/>
  <c r="AF715" i="7"/>
  <c r="AF716" i="7"/>
  <c r="AF717" i="7"/>
  <c r="AF718" i="7"/>
  <c r="AF719" i="7"/>
  <c r="AF720" i="7"/>
  <c r="AF721" i="7"/>
  <c r="AF722" i="7"/>
  <c r="AF723" i="7"/>
  <c r="AF724" i="7"/>
  <c r="AF725" i="7"/>
  <c r="AF726" i="7"/>
  <c r="AF727" i="7"/>
  <c r="AF728" i="7"/>
  <c r="AF729" i="7"/>
  <c r="AF730" i="7"/>
  <c r="AF731" i="7"/>
  <c r="AF732" i="7"/>
  <c r="AF733" i="7"/>
  <c r="AF734" i="7"/>
  <c r="AF735" i="7"/>
  <c r="AF736" i="7"/>
  <c r="AF737" i="7"/>
  <c r="AF738" i="7"/>
  <c r="AF739" i="7"/>
  <c r="AF740" i="7"/>
  <c r="AF741" i="7"/>
  <c r="AF742" i="7"/>
  <c r="AF743" i="7"/>
  <c r="AF744" i="7"/>
  <c r="AF745" i="7"/>
  <c r="AF746" i="7"/>
  <c r="AF747" i="7"/>
  <c r="AF748" i="7"/>
  <c r="AF749" i="7"/>
  <c r="AF750" i="7"/>
  <c r="AF751" i="7"/>
  <c r="AF752" i="7"/>
  <c r="AF753" i="7"/>
  <c r="AF754" i="7"/>
  <c r="AF755" i="7"/>
  <c r="AF756" i="7"/>
  <c r="AF757" i="7"/>
  <c r="AF758" i="7"/>
  <c r="AF759" i="7"/>
  <c r="AF760" i="7"/>
  <c r="AF761" i="7"/>
  <c r="AF762" i="7"/>
  <c r="AF763" i="7"/>
  <c r="AF764" i="7"/>
  <c r="AF765" i="7"/>
  <c r="AF766" i="7"/>
  <c r="AF767" i="7"/>
  <c r="AF768" i="7"/>
  <c r="AF769" i="7"/>
  <c r="AF770" i="7"/>
  <c r="AF771" i="7"/>
  <c r="AF772" i="7"/>
  <c r="AF773" i="7"/>
  <c r="AF774" i="7"/>
  <c r="AF775" i="7"/>
  <c r="AF776" i="7"/>
  <c r="AF777" i="7"/>
  <c r="AF778" i="7"/>
  <c r="AF779" i="7"/>
  <c r="AF780" i="7"/>
  <c r="AF781" i="7"/>
  <c r="AF782" i="7"/>
  <c r="AF783" i="7"/>
  <c r="AF784" i="7"/>
  <c r="AF785" i="7"/>
  <c r="AF786" i="7"/>
  <c r="AF787" i="7"/>
  <c r="AF788" i="7"/>
  <c r="AF789" i="7"/>
  <c r="AF790" i="7"/>
  <c r="AF791" i="7"/>
  <c r="AF792" i="7"/>
  <c r="AF793" i="7"/>
  <c r="AF794" i="7"/>
  <c r="AF795" i="7"/>
  <c r="AF796" i="7"/>
  <c r="AF797" i="7"/>
  <c r="AF798" i="7"/>
  <c r="AF799" i="7"/>
  <c r="AF800" i="7"/>
  <c r="AF801" i="7"/>
  <c r="AF802" i="7"/>
  <c r="AF803" i="7"/>
  <c r="AF804" i="7"/>
  <c r="AF805" i="7"/>
  <c r="AF806" i="7"/>
  <c r="AF807" i="7"/>
  <c r="AF808" i="7"/>
  <c r="AF809" i="7"/>
  <c r="AF810" i="7"/>
  <c r="AF811" i="7"/>
  <c r="AF812" i="7"/>
  <c r="AF813" i="7"/>
  <c r="AF814" i="7"/>
  <c r="AF815" i="7"/>
  <c r="AF816" i="7"/>
  <c r="AF817" i="7"/>
  <c r="AF818" i="7"/>
  <c r="AF819" i="7"/>
  <c r="AF820" i="7"/>
  <c r="AF821" i="7"/>
  <c r="AF822" i="7"/>
  <c r="AF823" i="7"/>
  <c r="AF824" i="7"/>
  <c r="AF825" i="7"/>
  <c r="AF826" i="7"/>
  <c r="AF827" i="7"/>
  <c r="AF828" i="7"/>
  <c r="AF829" i="7"/>
  <c r="AF830" i="7"/>
  <c r="AF831" i="7"/>
  <c r="AF832" i="7"/>
  <c r="AF833" i="7"/>
  <c r="AF834" i="7"/>
  <c r="AF835" i="7"/>
  <c r="AF836" i="7"/>
  <c r="AF837" i="7"/>
  <c r="AF838" i="7"/>
  <c r="AF839" i="7"/>
  <c r="AF840" i="7"/>
  <c r="AF841" i="7"/>
  <c r="AF842" i="7"/>
  <c r="AF843" i="7"/>
  <c r="AF844" i="7"/>
  <c r="AF845" i="7"/>
  <c r="AF846" i="7"/>
  <c r="AF847" i="7"/>
  <c r="AF848" i="7"/>
  <c r="AF849" i="7"/>
  <c r="AF850" i="7"/>
  <c r="AF851" i="7"/>
  <c r="AF852" i="7"/>
  <c r="AF853" i="7"/>
  <c r="AF854" i="7"/>
  <c r="AF855" i="7"/>
  <c r="AF856" i="7"/>
  <c r="AF857" i="7"/>
  <c r="AF858" i="7"/>
  <c r="AF859" i="7"/>
  <c r="AF860" i="7"/>
  <c r="AF861" i="7"/>
  <c r="AF862" i="7"/>
  <c r="AF863" i="7"/>
  <c r="AF864" i="7"/>
  <c r="AF865" i="7"/>
  <c r="AF866" i="7"/>
  <c r="AF867" i="7"/>
  <c r="AF868" i="7"/>
  <c r="AF869" i="7"/>
  <c r="AF870" i="7"/>
  <c r="AF871" i="7"/>
  <c r="AF872" i="7"/>
  <c r="AF873" i="7"/>
  <c r="AF874" i="7"/>
  <c r="AF875" i="7"/>
  <c r="AF876" i="7"/>
  <c r="AF877" i="7"/>
  <c r="AF878" i="7"/>
  <c r="AF879" i="7"/>
  <c r="AF880" i="7"/>
  <c r="AF881" i="7"/>
  <c r="AF882" i="7"/>
  <c r="AF883" i="7"/>
  <c r="AF884" i="7"/>
  <c r="AF885" i="7"/>
  <c r="AF886" i="7"/>
  <c r="AF887" i="7"/>
  <c r="AF888" i="7"/>
  <c r="AF889" i="7"/>
  <c r="AF890" i="7"/>
  <c r="AF891" i="7"/>
  <c r="AF892" i="7"/>
  <c r="AF893" i="7"/>
  <c r="AF894" i="7"/>
  <c r="AF895" i="7"/>
  <c r="AF896" i="7"/>
  <c r="AF897" i="7"/>
  <c r="AF898" i="7"/>
  <c r="AF899" i="7"/>
  <c r="AF900" i="7"/>
  <c r="AF901" i="7"/>
  <c r="AF902" i="7"/>
  <c r="AF903" i="7"/>
  <c r="AF904" i="7"/>
  <c r="AF905" i="7"/>
  <c r="AF906" i="7"/>
  <c r="AF907" i="7"/>
  <c r="AF908" i="7"/>
  <c r="AF909" i="7"/>
  <c r="AF910" i="7"/>
  <c r="AF911" i="7"/>
  <c r="AF912" i="7"/>
  <c r="AF913" i="7"/>
  <c r="AF914" i="7"/>
  <c r="AF915" i="7"/>
  <c r="AF916" i="7"/>
  <c r="AF917" i="7"/>
  <c r="AF918" i="7"/>
  <c r="AF919" i="7"/>
  <c r="AF920" i="7"/>
  <c r="AF921" i="7"/>
  <c r="AF922" i="7"/>
  <c r="AF923" i="7"/>
  <c r="AF924" i="7"/>
  <c r="AF925" i="7"/>
  <c r="AF926" i="7"/>
  <c r="AF927" i="7"/>
  <c r="AF928" i="7"/>
  <c r="AF929" i="7"/>
  <c r="AF930" i="7"/>
  <c r="AF931" i="7"/>
  <c r="AF932" i="7"/>
  <c r="AF933" i="7"/>
  <c r="AF934" i="7"/>
  <c r="AF935" i="7"/>
  <c r="AF936" i="7"/>
  <c r="AF937" i="7"/>
  <c r="AF938" i="7"/>
  <c r="AF939" i="7"/>
  <c r="AF940" i="7"/>
  <c r="AF941" i="7"/>
  <c r="AF942" i="7"/>
  <c r="AF943" i="7"/>
  <c r="AF944" i="7"/>
  <c r="AF945" i="7"/>
  <c r="AF946" i="7"/>
  <c r="AF947" i="7"/>
  <c r="AF948" i="7"/>
  <c r="AF949" i="7"/>
  <c r="AF950" i="7"/>
  <c r="AF951" i="7"/>
  <c r="AF952" i="7"/>
  <c r="AF953" i="7"/>
  <c r="AF954" i="7"/>
  <c r="AF955" i="7"/>
  <c r="AF956" i="7"/>
  <c r="AF957" i="7"/>
  <c r="AF958" i="7"/>
  <c r="AF959" i="7"/>
  <c r="AF960" i="7"/>
  <c r="AF961" i="7"/>
  <c r="AF962" i="7"/>
  <c r="AF963" i="7"/>
  <c r="AF964" i="7"/>
  <c r="AF965" i="7"/>
  <c r="AF966" i="7"/>
  <c r="AF967" i="7"/>
  <c r="AF968" i="7"/>
  <c r="AF969" i="7"/>
  <c r="AF970" i="7"/>
  <c r="AF971" i="7"/>
  <c r="AF972" i="7"/>
  <c r="AF973" i="7"/>
  <c r="AF974" i="7"/>
  <c r="AF975" i="7"/>
  <c r="AF976" i="7"/>
  <c r="AF977" i="7"/>
  <c r="AF978" i="7"/>
  <c r="AF979" i="7"/>
  <c r="AF980" i="7"/>
  <c r="AF981" i="7"/>
  <c r="AF982" i="7"/>
  <c r="AF983" i="7"/>
  <c r="AF984" i="7"/>
  <c r="AF985" i="7"/>
  <c r="AF986" i="7"/>
  <c r="AF987" i="7"/>
  <c r="AF988" i="7"/>
  <c r="AF989" i="7"/>
  <c r="AF990" i="7"/>
  <c r="AF991" i="7"/>
  <c r="AF992" i="7"/>
  <c r="AF993" i="7"/>
  <c r="AF994" i="7"/>
  <c r="AF995" i="7"/>
  <c r="AF996" i="7"/>
  <c r="AF997" i="7"/>
  <c r="AF998" i="7"/>
  <c r="AF999" i="7"/>
  <c r="AF1000" i="7"/>
  <c r="AF1001" i="7"/>
  <c r="AF1002" i="7"/>
  <c r="AF1003" i="7"/>
  <c r="AF1004" i="7"/>
  <c r="AF1005" i="7"/>
  <c r="AF1006" i="7"/>
  <c r="AF1007" i="7"/>
  <c r="AF1008" i="7"/>
  <c r="AF1009" i="7"/>
  <c r="AF1010" i="7"/>
  <c r="AF1011" i="7"/>
  <c r="AF1012" i="7"/>
  <c r="AF1013" i="7"/>
  <c r="AF1014" i="7"/>
  <c r="AF1015" i="7"/>
  <c r="AF1016" i="7"/>
  <c r="AF1017" i="7"/>
  <c r="AF1018" i="7"/>
  <c r="AF1019" i="7"/>
  <c r="AF1020" i="7"/>
  <c r="AF1021" i="7"/>
  <c r="AF1022" i="7"/>
  <c r="AF1023" i="7"/>
  <c r="AF1024" i="7"/>
  <c r="AF1025" i="7"/>
  <c r="AF1026" i="7"/>
  <c r="AF1027" i="7"/>
  <c r="AF1028" i="7"/>
  <c r="AF1029" i="7"/>
  <c r="AF1030" i="7"/>
  <c r="AF1031" i="7"/>
  <c r="AF1032" i="7"/>
  <c r="AF1033" i="7"/>
  <c r="AF1034" i="7"/>
  <c r="AF1035" i="7"/>
  <c r="AF1036" i="7"/>
  <c r="AF1037" i="7"/>
  <c r="AF1038" i="7"/>
  <c r="AF1039" i="7"/>
  <c r="AF1040" i="7"/>
  <c r="AF1041" i="7"/>
  <c r="AF1042" i="7"/>
  <c r="AF1043" i="7"/>
  <c r="AF1044" i="7"/>
  <c r="AF1045" i="7"/>
  <c r="AF1046" i="7"/>
  <c r="AF1047" i="7"/>
  <c r="AF1048" i="7"/>
  <c r="AF1049" i="7"/>
  <c r="AF1050" i="7"/>
  <c r="AF1051" i="7"/>
  <c r="AF1052" i="7"/>
  <c r="AF1053" i="7"/>
  <c r="AF1054" i="7"/>
  <c r="AF1055" i="7"/>
  <c r="AF1056" i="7"/>
  <c r="AF1057" i="7"/>
  <c r="AF1058" i="7"/>
  <c r="AF1059" i="7"/>
  <c r="AF1060" i="7"/>
  <c r="AF1061" i="7"/>
  <c r="AF1062" i="7"/>
  <c r="AF1063" i="7"/>
  <c r="AF1064" i="7"/>
  <c r="AF1065" i="7"/>
  <c r="AF1066" i="7"/>
  <c r="AF1067" i="7"/>
  <c r="AF1068" i="7"/>
  <c r="AF1069" i="7"/>
  <c r="AF1070" i="7"/>
  <c r="AF1071" i="7"/>
  <c r="AF1072" i="7"/>
  <c r="AF1073" i="7"/>
  <c r="AF1074" i="7"/>
  <c r="AF1075" i="7"/>
  <c r="AF1076" i="7"/>
  <c r="AF1077" i="7"/>
  <c r="AF1078" i="7"/>
  <c r="AF1079" i="7"/>
  <c r="AF1080" i="7"/>
  <c r="AF1081" i="7"/>
  <c r="AF1082" i="7"/>
  <c r="AF1083" i="7"/>
  <c r="AF1084" i="7"/>
  <c r="AF1085" i="7"/>
  <c r="AF1086" i="7"/>
  <c r="AF1087" i="7"/>
  <c r="AF1088" i="7"/>
  <c r="AF1089" i="7"/>
  <c r="AF1090" i="7"/>
  <c r="AF1091" i="7"/>
  <c r="AF1092" i="7"/>
  <c r="AF1093" i="7"/>
  <c r="AF1094" i="7"/>
  <c r="AF1095" i="7"/>
  <c r="AF1096" i="7"/>
  <c r="AF1097" i="7"/>
  <c r="AF1098" i="7"/>
  <c r="AF1099" i="7"/>
  <c r="AF1100" i="7"/>
  <c r="AF1101" i="7"/>
  <c r="AF1102" i="7"/>
  <c r="AF1103" i="7"/>
  <c r="AF1104" i="7"/>
  <c r="AF1105" i="7"/>
  <c r="AF1106" i="7"/>
  <c r="AF1107" i="7"/>
  <c r="AF1108" i="7"/>
  <c r="AF1109" i="7"/>
  <c r="AF1110" i="7"/>
  <c r="AF1111" i="7"/>
  <c r="AF1112" i="7"/>
  <c r="AF1113" i="7"/>
  <c r="AF1114" i="7"/>
  <c r="AF1115" i="7"/>
  <c r="AF1116" i="7"/>
  <c r="AF1117" i="7"/>
  <c r="AF1118" i="7"/>
  <c r="AF1119" i="7"/>
  <c r="AF1120" i="7"/>
  <c r="AF1121" i="7"/>
  <c r="AF1122" i="7"/>
  <c r="AF1123" i="7"/>
  <c r="AF1124" i="7"/>
  <c r="AF1125" i="7"/>
  <c r="AF1126" i="7"/>
  <c r="AF1127" i="7"/>
  <c r="AF1128" i="7"/>
  <c r="AF1129" i="7"/>
  <c r="AF1130" i="7"/>
  <c r="AF1131" i="7"/>
  <c r="AF1132" i="7"/>
  <c r="AF1133" i="7"/>
  <c r="AF1134" i="7"/>
  <c r="AF1135" i="7"/>
  <c r="AF1136" i="7"/>
  <c r="AF1137" i="7"/>
  <c r="AF1138" i="7"/>
  <c r="AF1139" i="7"/>
  <c r="AF1140" i="7"/>
  <c r="AF1141" i="7"/>
  <c r="AF1142" i="7"/>
  <c r="AF1143" i="7"/>
  <c r="AF1144" i="7"/>
  <c r="AF1145" i="7"/>
  <c r="AF1146" i="7"/>
  <c r="AF1147" i="7"/>
  <c r="AF1148" i="7"/>
  <c r="AF1149" i="7"/>
  <c r="AF1150" i="7"/>
  <c r="AF1151" i="7"/>
  <c r="AF1152" i="7"/>
  <c r="AF1153" i="7"/>
  <c r="AF1154" i="7"/>
  <c r="AF1155" i="7"/>
  <c r="AF1156" i="7"/>
  <c r="AF1157" i="7"/>
  <c r="AF1158" i="7"/>
  <c r="AF1159" i="7"/>
  <c r="AF1160" i="7"/>
  <c r="AF1161" i="7"/>
  <c r="AF1162" i="7"/>
  <c r="AF1163" i="7"/>
  <c r="AF1164" i="7"/>
  <c r="AF1165" i="7"/>
  <c r="AF1166" i="7"/>
  <c r="AF1167" i="7"/>
  <c r="AF1168" i="7"/>
  <c r="AF1169" i="7"/>
  <c r="AF1170" i="7"/>
  <c r="AF1171" i="7"/>
  <c r="AF1172" i="7"/>
  <c r="AF1173" i="7"/>
  <c r="AF1174" i="7"/>
  <c r="AF1175" i="7"/>
  <c r="AF1176" i="7"/>
  <c r="AF1177" i="7"/>
  <c r="AF1178" i="7"/>
  <c r="AF1179" i="7"/>
  <c r="AF1180" i="7"/>
  <c r="AF1181" i="7"/>
  <c r="AF1182" i="7"/>
  <c r="AF1183" i="7"/>
  <c r="AF1184" i="7"/>
  <c r="AF1185" i="7"/>
  <c r="AF1186" i="7"/>
  <c r="AF1187" i="7"/>
  <c r="AF1188" i="7"/>
  <c r="AF1189" i="7"/>
  <c r="AF1190" i="7"/>
  <c r="AF1191" i="7"/>
  <c r="AF1192" i="7"/>
  <c r="AF1193" i="7"/>
  <c r="AF1194" i="7"/>
  <c r="AF1195" i="7"/>
  <c r="AF1196" i="7"/>
  <c r="AF1197" i="7"/>
  <c r="AF1198" i="7"/>
  <c r="AF1199" i="7"/>
  <c r="AF1200" i="7"/>
  <c r="AF1201" i="7"/>
  <c r="AF1202" i="7"/>
  <c r="AF1203" i="7"/>
  <c r="AF1204" i="7"/>
  <c r="AF1205" i="7"/>
  <c r="AF1206" i="7"/>
  <c r="AF1207" i="7"/>
  <c r="AF1208" i="7"/>
  <c r="AF1209" i="7"/>
  <c r="AF1210" i="7"/>
  <c r="AF1211" i="7"/>
  <c r="AF1212" i="7"/>
  <c r="AF1213" i="7"/>
  <c r="AF1214" i="7"/>
  <c r="AF1215" i="7"/>
  <c r="AF1216" i="7"/>
  <c r="AF1217" i="7"/>
  <c r="AF1218" i="7"/>
  <c r="AF1219" i="7"/>
  <c r="AF1220" i="7"/>
  <c r="AF1221" i="7"/>
  <c r="AF1222" i="7"/>
  <c r="AF1223" i="7"/>
  <c r="AF1224" i="7"/>
  <c r="AF1225" i="7"/>
  <c r="AF1226" i="7"/>
  <c r="AF1227" i="7"/>
  <c r="AF1228" i="7"/>
  <c r="AF1229" i="7"/>
  <c r="AF1230" i="7"/>
  <c r="AF1231" i="7"/>
  <c r="AF1232" i="7"/>
  <c r="AF1233" i="7"/>
  <c r="AF1234" i="7"/>
  <c r="AF1235" i="7"/>
  <c r="AF1236" i="7"/>
  <c r="AF1237" i="7"/>
  <c r="AF1238" i="7"/>
  <c r="AF1239" i="7"/>
  <c r="AF1240" i="7"/>
  <c r="AF1241" i="7"/>
  <c r="AF1242" i="7"/>
  <c r="AF1243" i="7"/>
  <c r="AF1244" i="7"/>
  <c r="AF1245" i="7"/>
  <c r="AF1246" i="7"/>
  <c r="AF1247" i="7"/>
  <c r="AF1248" i="7"/>
  <c r="AF1249" i="7"/>
  <c r="AF1250" i="7"/>
  <c r="AF1251" i="7"/>
  <c r="AF1252" i="7"/>
  <c r="AF1253" i="7"/>
  <c r="AF1254" i="7"/>
  <c r="AF1255" i="7"/>
  <c r="AF1256" i="7"/>
  <c r="AF1257" i="7"/>
  <c r="AF1258" i="7"/>
  <c r="AF1259" i="7"/>
  <c r="AF1260" i="7"/>
  <c r="AF1261" i="7"/>
  <c r="AF1262" i="7"/>
  <c r="AF1263" i="7"/>
  <c r="AF1264" i="7"/>
  <c r="AF1265" i="7"/>
  <c r="AF1266" i="7"/>
  <c r="AF1267" i="7"/>
  <c r="AF1268" i="7"/>
  <c r="AF1269" i="7"/>
  <c r="AF1270" i="7"/>
  <c r="AF1271" i="7"/>
  <c r="AF1272" i="7"/>
  <c r="AF1273" i="7"/>
  <c r="AF1274" i="7"/>
  <c r="AF1275" i="7"/>
  <c r="AF1276" i="7"/>
  <c r="AF1277" i="7"/>
  <c r="AF1278" i="7"/>
  <c r="AF1279" i="7"/>
  <c r="AF1280" i="7"/>
  <c r="AF1281" i="7"/>
  <c r="AF1282" i="7"/>
  <c r="AF1283" i="7"/>
  <c r="AF1284" i="7"/>
  <c r="AF1285" i="7"/>
  <c r="AF1286" i="7"/>
  <c r="AF1287" i="7"/>
  <c r="AF1288" i="7"/>
  <c r="AF1289" i="7"/>
  <c r="AF1290" i="7"/>
  <c r="AF1291" i="7"/>
  <c r="AF1292" i="7"/>
  <c r="AF1293" i="7"/>
  <c r="AF1294" i="7"/>
  <c r="AF1295" i="7"/>
  <c r="AF1296" i="7"/>
  <c r="AF1297" i="7"/>
  <c r="AF1298" i="7"/>
  <c r="AF1299" i="7"/>
  <c r="AF1300" i="7"/>
  <c r="AF1301" i="7"/>
  <c r="AF1302" i="7"/>
  <c r="AF1303" i="7"/>
  <c r="AF1304" i="7"/>
  <c r="AF1305" i="7"/>
  <c r="AF1306" i="7"/>
  <c r="AF1307" i="7"/>
  <c r="AF1308" i="7"/>
  <c r="AF1309" i="7"/>
  <c r="AF1310" i="7"/>
  <c r="AF1311" i="7"/>
  <c r="AF1312" i="7"/>
  <c r="AF1313" i="7"/>
  <c r="AF1314" i="7"/>
  <c r="AF1315" i="7"/>
  <c r="AF1316" i="7"/>
  <c r="AF1317" i="7"/>
  <c r="AF1318" i="7"/>
  <c r="AF1319" i="7"/>
  <c r="AF1320" i="7"/>
  <c r="AF1321" i="7"/>
  <c r="AF1322" i="7"/>
  <c r="AF1323" i="7"/>
  <c r="AF1324" i="7"/>
  <c r="AF1325" i="7"/>
  <c r="AF1326" i="7"/>
  <c r="AF1327" i="7"/>
  <c r="AF1328" i="7"/>
  <c r="AF1329" i="7"/>
  <c r="AF1330" i="7"/>
  <c r="AF1331" i="7"/>
  <c r="AF1332" i="7"/>
  <c r="AF1333" i="7"/>
  <c r="AF1334" i="7"/>
  <c r="AF1335" i="7"/>
  <c r="AF1336" i="7"/>
  <c r="AF1337" i="7"/>
  <c r="AF1338" i="7"/>
  <c r="AF1339" i="7"/>
  <c r="AF1340" i="7"/>
  <c r="AF1341" i="7"/>
  <c r="AF1342" i="7"/>
  <c r="AF1343" i="7"/>
  <c r="AF1344" i="7"/>
  <c r="AF1345" i="7"/>
  <c r="AF1346" i="7"/>
  <c r="AF1347" i="7"/>
  <c r="AF1348" i="7"/>
  <c r="AF1349" i="7"/>
  <c r="AF1350" i="7"/>
  <c r="AF1351" i="7"/>
  <c r="AF1352" i="7"/>
  <c r="AF1353" i="7"/>
  <c r="AF1354" i="7"/>
  <c r="AF1355" i="7"/>
  <c r="AF1356" i="7"/>
  <c r="AF1357" i="7"/>
  <c r="AF1358" i="7"/>
  <c r="AF1359" i="7"/>
  <c r="AF1360" i="7"/>
  <c r="AF1361" i="7"/>
  <c r="AF1362" i="7"/>
  <c r="AF1363" i="7"/>
  <c r="AF1364" i="7"/>
  <c r="AF1365" i="7"/>
  <c r="AF1366" i="7"/>
  <c r="AF1367" i="7"/>
  <c r="AF1368" i="7"/>
  <c r="AF1369" i="7"/>
  <c r="AF1370" i="7"/>
  <c r="AF1371" i="7"/>
  <c r="AF1372" i="7"/>
  <c r="AF1373" i="7"/>
  <c r="AF1374" i="7"/>
  <c r="AF1375" i="7"/>
  <c r="AF1376" i="7"/>
  <c r="AF1377" i="7"/>
  <c r="AF1378" i="7"/>
  <c r="AF1379" i="7"/>
  <c r="AF1380" i="7"/>
  <c r="AF1381" i="7"/>
  <c r="AF1382" i="7"/>
  <c r="AF1383" i="7"/>
  <c r="AF1384" i="7"/>
  <c r="AF1385" i="7"/>
  <c r="AF1386" i="7"/>
  <c r="AF1387" i="7"/>
  <c r="AF1388" i="7"/>
  <c r="AF1389" i="7"/>
  <c r="AF1390" i="7"/>
  <c r="AF1391" i="7"/>
  <c r="AF1392" i="7"/>
  <c r="AF1393" i="7"/>
  <c r="AF1394" i="7"/>
  <c r="AF1395" i="7"/>
  <c r="AF1396" i="7"/>
  <c r="AF1397" i="7"/>
  <c r="AF1398" i="7"/>
  <c r="AF1399" i="7"/>
  <c r="AF1400" i="7"/>
  <c r="AF1401" i="7"/>
  <c r="AF1402" i="7"/>
  <c r="AF1403" i="7"/>
  <c r="AF1404" i="7"/>
  <c r="AF1405" i="7"/>
  <c r="AF1406" i="7"/>
  <c r="AF1407" i="7"/>
  <c r="AF1408" i="7"/>
  <c r="AF1409" i="7"/>
  <c r="AF1410" i="7"/>
  <c r="AF1411" i="7"/>
  <c r="AF1412" i="7"/>
  <c r="AF1413" i="7"/>
  <c r="AF1414" i="7"/>
  <c r="AF1415" i="7"/>
  <c r="AF1416" i="7"/>
  <c r="AF1417" i="7"/>
  <c r="AF1418" i="7"/>
  <c r="AF1419" i="7"/>
  <c r="AF1420" i="7"/>
  <c r="AF1421" i="7"/>
  <c r="AF1422" i="7"/>
  <c r="AF1423" i="7"/>
  <c r="AF1424" i="7"/>
  <c r="AF1425" i="7"/>
  <c r="AF1426" i="7"/>
  <c r="AF1427" i="7"/>
  <c r="AF1428" i="7"/>
  <c r="AF1429" i="7"/>
  <c r="AF1430" i="7"/>
  <c r="AF1431" i="7"/>
  <c r="AF1432" i="7"/>
  <c r="AF1433" i="7"/>
  <c r="AF1434" i="7"/>
  <c r="AF1435" i="7"/>
  <c r="AF1436" i="7"/>
  <c r="AF1437" i="7"/>
  <c r="AF1438" i="7"/>
  <c r="AF1439" i="7"/>
  <c r="AF1440" i="7"/>
  <c r="AF1441" i="7"/>
  <c r="AF1442" i="7"/>
  <c r="AF1443" i="7"/>
  <c r="AF1444" i="7"/>
  <c r="AF1445" i="7"/>
  <c r="AF1446" i="7"/>
  <c r="AF1447" i="7"/>
  <c r="AF1448" i="7"/>
  <c r="AF1449" i="7"/>
  <c r="AF1450" i="7"/>
  <c r="AF1451" i="7"/>
  <c r="AF1452" i="7"/>
  <c r="AF1453" i="7"/>
  <c r="AF1454" i="7"/>
  <c r="AF1455" i="7"/>
  <c r="AF1456" i="7"/>
  <c r="AF1457" i="7"/>
  <c r="AF1458" i="7"/>
  <c r="AF1459" i="7"/>
  <c r="AF1460" i="7"/>
  <c r="AF1461" i="7"/>
  <c r="AF1462" i="7"/>
  <c r="AF1463" i="7"/>
  <c r="AF1464" i="7"/>
  <c r="AF1465" i="7"/>
  <c r="AF1466" i="7"/>
  <c r="AF1467" i="7"/>
  <c r="AF1468" i="7"/>
  <c r="AF1469" i="7"/>
  <c r="AF1470" i="7"/>
  <c r="AF1471" i="7"/>
  <c r="AF1472" i="7"/>
  <c r="AF1473" i="7"/>
  <c r="AF1474" i="7"/>
  <c r="AF1475" i="7"/>
  <c r="AF1476" i="7"/>
  <c r="AF1477" i="7"/>
  <c r="AF1478" i="7"/>
  <c r="AF1479" i="7"/>
  <c r="AF1480" i="7"/>
  <c r="AF1481" i="7"/>
  <c r="AF1482" i="7"/>
  <c r="AF1483" i="7"/>
  <c r="AF1484" i="7"/>
  <c r="AF1485" i="7"/>
  <c r="AF1486" i="7"/>
  <c r="AF1487" i="7"/>
  <c r="AF1488" i="7"/>
  <c r="AF1489" i="7"/>
  <c r="AF1490" i="7"/>
  <c r="AF1491" i="7"/>
  <c r="AF1492" i="7"/>
  <c r="AF1493" i="7"/>
  <c r="AF1494" i="7"/>
  <c r="AF1495" i="7"/>
  <c r="AF1496" i="7"/>
  <c r="AF1497" i="7"/>
  <c r="AF1498" i="7"/>
  <c r="AF1499" i="7"/>
  <c r="AF1500" i="7"/>
  <c r="AF1501" i="7"/>
  <c r="AF1502" i="7"/>
  <c r="AF1503" i="7"/>
  <c r="AF1504" i="7"/>
  <c r="AF1505" i="7"/>
  <c r="AF1506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E125" i="7"/>
  <c r="AE126" i="7"/>
  <c r="AE127" i="7"/>
  <c r="AE12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E142" i="7"/>
  <c r="AE143" i="7"/>
  <c r="AE144" i="7"/>
  <c r="AE145" i="7"/>
  <c r="AE146" i="7"/>
  <c r="AE147" i="7"/>
  <c r="AE148" i="7"/>
  <c r="AE149" i="7"/>
  <c r="AE150" i="7"/>
  <c r="AE151" i="7"/>
  <c r="AE152" i="7"/>
  <c r="AE153" i="7"/>
  <c r="AE154" i="7"/>
  <c r="AE155" i="7"/>
  <c r="AE156" i="7"/>
  <c r="AE157" i="7"/>
  <c r="AE158" i="7"/>
  <c r="AE159" i="7"/>
  <c r="AE160" i="7"/>
  <c r="AE161" i="7"/>
  <c r="AE162" i="7"/>
  <c r="AE163" i="7"/>
  <c r="AE164" i="7"/>
  <c r="AE165" i="7"/>
  <c r="AE166" i="7"/>
  <c r="AE167" i="7"/>
  <c r="AE168" i="7"/>
  <c r="AE169" i="7"/>
  <c r="AE170" i="7"/>
  <c r="AE171" i="7"/>
  <c r="AE172" i="7"/>
  <c r="AE173" i="7"/>
  <c r="AE174" i="7"/>
  <c r="AE175" i="7"/>
  <c r="AE176" i="7"/>
  <c r="AE177" i="7"/>
  <c r="AE178" i="7"/>
  <c r="AE179" i="7"/>
  <c r="AE180" i="7"/>
  <c r="AE181" i="7"/>
  <c r="AE182" i="7"/>
  <c r="AE183" i="7"/>
  <c r="AE184" i="7"/>
  <c r="AE185" i="7"/>
  <c r="AE186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99" i="7"/>
  <c r="AE200" i="7"/>
  <c r="AE201" i="7"/>
  <c r="AE202" i="7"/>
  <c r="AE203" i="7"/>
  <c r="AE204" i="7"/>
  <c r="AE205" i="7"/>
  <c r="AE206" i="7"/>
  <c r="AE207" i="7"/>
  <c r="AE208" i="7"/>
  <c r="AE209" i="7"/>
  <c r="AE210" i="7"/>
  <c r="AE211" i="7"/>
  <c r="AE212" i="7"/>
  <c r="AE213" i="7"/>
  <c r="AE214" i="7"/>
  <c r="AE215" i="7"/>
  <c r="AE216" i="7"/>
  <c r="AE217" i="7"/>
  <c r="AE218" i="7"/>
  <c r="AE219" i="7"/>
  <c r="AE220" i="7"/>
  <c r="AE221" i="7"/>
  <c r="AE222" i="7"/>
  <c r="AE223" i="7"/>
  <c r="AE224" i="7"/>
  <c r="AE225" i="7"/>
  <c r="AE226" i="7"/>
  <c r="AE227" i="7"/>
  <c r="AE228" i="7"/>
  <c r="AE229" i="7"/>
  <c r="AE230" i="7"/>
  <c r="AE231" i="7"/>
  <c r="AE232" i="7"/>
  <c r="AE233" i="7"/>
  <c r="AE234" i="7"/>
  <c r="AE235" i="7"/>
  <c r="AE236" i="7"/>
  <c r="AE237" i="7"/>
  <c r="AE238" i="7"/>
  <c r="AE239" i="7"/>
  <c r="AE240" i="7"/>
  <c r="AE241" i="7"/>
  <c r="AE242" i="7"/>
  <c r="AE243" i="7"/>
  <c r="AE244" i="7"/>
  <c r="AE245" i="7"/>
  <c r="AE246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61" i="7"/>
  <c r="AE262" i="7"/>
  <c r="AE263" i="7"/>
  <c r="AE264" i="7"/>
  <c r="AE265" i="7"/>
  <c r="AE266" i="7"/>
  <c r="AE267" i="7"/>
  <c r="AE268" i="7"/>
  <c r="AE269" i="7"/>
  <c r="AE270" i="7"/>
  <c r="AE271" i="7"/>
  <c r="AE272" i="7"/>
  <c r="AE273" i="7"/>
  <c r="AE274" i="7"/>
  <c r="AE275" i="7"/>
  <c r="AE276" i="7"/>
  <c r="AE277" i="7"/>
  <c r="AE278" i="7"/>
  <c r="AE279" i="7"/>
  <c r="AE280" i="7"/>
  <c r="AE281" i="7"/>
  <c r="AE282" i="7"/>
  <c r="AE283" i="7"/>
  <c r="AE284" i="7"/>
  <c r="AE285" i="7"/>
  <c r="AE286" i="7"/>
  <c r="AE287" i="7"/>
  <c r="AE288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E302" i="7"/>
  <c r="AE303" i="7"/>
  <c r="AE304" i="7"/>
  <c r="AE305" i="7"/>
  <c r="AE306" i="7"/>
  <c r="AE307" i="7"/>
  <c r="AE308" i="7"/>
  <c r="AE309" i="7"/>
  <c r="AE310" i="7"/>
  <c r="AE311" i="7"/>
  <c r="AE312" i="7"/>
  <c r="AE313" i="7"/>
  <c r="AE314" i="7"/>
  <c r="AE315" i="7"/>
  <c r="AE316" i="7"/>
  <c r="AE317" i="7"/>
  <c r="AE318" i="7"/>
  <c r="AE319" i="7"/>
  <c r="AE320" i="7"/>
  <c r="AE321" i="7"/>
  <c r="AE322" i="7"/>
  <c r="AE323" i="7"/>
  <c r="AE324" i="7"/>
  <c r="AE325" i="7"/>
  <c r="AE326" i="7"/>
  <c r="AE327" i="7"/>
  <c r="AE328" i="7"/>
  <c r="AE329" i="7"/>
  <c r="AE330" i="7"/>
  <c r="AE331" i="7"/>
  <c r="AE332" i="7"/>
  <c r="AE333" i="7"/>
  <c r="AE334" i="7"/>
  <c r="AE335" i="7"/>
  <c r="AE336" i="7"/>
  <c r="AE337" i="7"/>
  <c r="AE338" i="7"/>
  <c r="AE339" i="7"/>
  <c r="AE340" i="7"/>
  <c r="AE341" i="7"/>
  <c r="AE342" i="7"/>
  <c r="AE343" i="7"/>
  <c r="AE344" i="7"/>
  <c r="AE345" i="7"/>
  <c r="AE346" i="7"/>
  <c r="AE347" i="7"/>
  <c r="AE348" i="7"/>
  <c r="AE349" i="7"/>
  <c r="AE350" i="7"/>
  <c r="AE351" i="7"/>
  <c r="AE352" i="7"/>
  <c r="AE353" i="7"/>
  <c r="AE354" i="7"/>
  <c r="AE355" i="7"/>
  <c r="AE356" i="7"/>
  <c r="AE357" i="7"/>
  <c r="AE358" i="7"/>
  <c r="AE359" i="7"/>
  <c r="AE360" i="7"/>
  <c r="AE361" i="7"/>
  <c r="AE362" i="7"/>
  <c r="AE363" i="7"/>
  <c r="AE364" i="7"/>
  <c r="AE365" i="7"/>
  <c r="AE366" i="7"/>
  <c r="AE367" i="7"/>
  <c r="AE368" i="7"/>
  <c r="AE369" i="7"/>
  <c r="AE370" i="7"/>
  <c r="AE371" i="7"/>
  <c r="AE372" i="7"/>
  <c r="AE373" i="7"/>
  <c r="AE374" i="7"/>
  <c r="AE375" i="7"/>
  <c r="AE376" i="7"/>
  <c r="AE377" i="7"/>
  <c r="AE378" i="7"/>
  <c r="AE379" i="7"/>
  <c r="AE380" i="7"/>
  <c r="AE381" i="7"/>
  <c r="AE382" i="7"/>
  <c r="AE383" i="7"/>
  <c r="AE384" i="7"/>
  <c r="AE385" i="7"/>
  <c r="AE386" i="7"/>
  <c r="AE387" i="7"/>
  <c r="AE388" i="7"/>
  <c r="AE389" i="7"/>
  <c r="AE390" i="7"/>
  <c r="AE391" i="7"/>
  <c r="AE392" i="7"/>
  <c r="AE393" i="7"/>
  <c r="AE394" i="7"/>
  <c r="AE395" i="7"/>
  <c r="AE396" i="7"/>
  <c r="AE397" i="7"/>
  <c r="AE398" i="7"/>
  <c r="AE399" i="7"/>
  <c r="AE400" i="7"/>
  <c r="AE401" i="7"/>
  <c r="AE402" i="7"/>
  <c r="AE403" i="7"/>
  <c r="AE404" i="7"/>
  <c r="AE405" i="7"/>
  <c r="AE406" i="7"/>
  <c r="AE407" i="7"/>
  <c r="AE408" i="7"/>
  <c r="AE409" i="7"/>
  <c r="AE410" i="7"/>
  <c r="AE411" i="7"/>
  <c r="AE412" i="7"/>
  <c r="AE413" i="7"/>
  <c r="AE414" i="7"/>
  <c r="AE415" i="7"/>
  <c r="AE416" i="7"/>
  <c r="AE417" i="7"/>
  <c r="AE418" i="7"/>
  <c r="AE419" i="7"/>
  <c r="AE420" i="7"/>
  <c r="AE421" i="7"/>
  <c r="AE422" i="7"/>
  <c r="AE423" i="7"/>
  <c r="AE424" i="7"/>
  <c r="AE425" i="7"/>
  <c r="AE426" i="7"/>
  <c r="AE427" i="7"/>
  <c r="AE428" i="7"/>
  <c r="AE429" i="7"/>
  <c r="AE430" i="7"/>
  <c r="AE431" i="7"/>
  <c r="AE432" i="7"/>
  <c r="AE433" i="7"/>
  <c r="AE434" i="7"/>
  <c r="AE435" i="7"/>
  <c r="AE436" i="7"/>
  <c r="AE437" i="7"/>
  <c r="AE438" i="7"/>
  <c r="AE439" i="7"/>
  <c r="AE440" i="7"/>
  <c r="AE441" i="7"/>
  <c r="AE442" i="7"/>
  <c r="AE443" i="7"/>
  <c r="AE444" i="7"/>
  <c r="AE445" i="7"/>
  <c r="AE446" i="7"/>
  <c r="AE447" i="7"/>
  <c r="AE448" i="7"/>
  <c r="AE449" i="7"/>
  <c r="AE450" i="7"/>
  <c r="AE451" i="7"/>
  <c r="AE452" i="7"/>
  <c r="AE453" i="7"/>
  <c r="AE454" i="7"/>
  <c r="AE455" i="7"/>
  <c r="AE456" i="7"/>
  <c r="AE457" i="7"/>
  <c r="AE458" i="7"/>
  <c r="AE459" i="7"/>
  <c r="AE460" i="7"/>
  <c r="AE461" i="7"/>
  <c r="AE462" i="7"/>
  <c r="AE463" i="7"/>
  <c r="AE464" i="7"/>
  <c r="AE465" i="7"/>
  <c r="AE466" i="7"/>
  <c r="AE467" i="7"/>
  <c r="AE468" i="7"/>
  <c r="AE469" i="7"/>
  <c r="AE470" i="7"/>
  <c r="AE471" i="7"/>
  <c r="AE472" i="7"/>
  <c r="AE473" i="7"/>
  <c r="AE474" i="7"/>
  <c r="AE475" i="7"/>
  <c r="AE476" i="7"/>
  <c r="AE477" i="7"/>
  <c r="AE478" i="7"/>
  <c r="AE479" i="7"/>
  <c r="AE480" i="7"/>
  <c r="AE481" i="7"/>
  <c r="AE482" i="7"/>
  <c r="AE483" i="7"/>
  <c r="AE484" i="7"/>
  <c r="AE485" i="7"/>
  <c r="AE486" i="7"/>
  <c r="AE487" i="7"/>
  <c r="AE488" i="7"/>
  <c r="AE489" i="7"/>
  <c r="AE490" i="7"/>
  <c r="AE491" i="7"/>
  <c r="AE492" i="7"/>
  <c r="AE493" i="7"/>
  <c r="AE494" i="7"/>
  <c r="AE495" i="7"/>
  <c r="AE496" i="7"/>
  <c r="AE497" i="7"/>
  <c r="AE498" i="7"/>
  <c r="AE499" i="7"/>
  <c r="AE500" i="7"/>
  <c r="AE501" i="7"/>
  <c r="AE502" i="7"/>
  <c r="AE503" i="7"/>
  <c r="AE504" i="7"/>
  <c r="AE505" i="7"/>
  <c r="AE506" i="7"/>
  <c r="AE507" i="7"/>
  <c r="AE508" i="7"/>
  <c r="AE509" i="7"/>
  <c r="AE510" i="7"/>
  <c r="AE511" i="7"/>
  <c r="AE512" i="7"/>
  <c r="AE513" i="7"/>
  <c r="AE514" i="7"/>
  <c r="AE515" i="7"/>
  <c r="AE516" i="7"/>
  <c r="AE517" i="7"/>
  <c r="AE518" i="7"/>
  <c r="AE519" i="7"/>
  <c r="AE520" i="7"/>
  <c r="AE521" i="7"/>
  <c r="AE522" i="7"/>
  <c r="AE523" i="7"/>
  <c r="AE524" i="7"/>
  <c r="AE525" i="7"/>
  <c r="AE526" i="7"/>
  <c r="AE527" i="7"/>
  <c r="AE528" i="7"/>
  <c r="AE529" i="7"/>
  <c r="AE530" i="7"/>
  <c r="AE531" i="7"/>
  <c r="AE532" i="7"/>
  <c r="AE533" i="7"/>
  <c r="AE534" i="7"/>
  <c r="AE535" i="7"/>
  <c r="AE536" i="7"/>
  <c r="AE537" i="7"/>
  <c r="AE538" i="7"/>
  <c r="AE539" i="7"/>
  <c r="AE540" i="7"/>
  <c r="AE541" i="7"/>
  <c r="AE542" i="7"/>
  <c r="AE543" i="7"/>
  <c r="AE544" i="7"/>
  <c r="AE545" i="7"/>
  <c r="AE546" i="7"/>
  <c r="AE547" i="7"/>
  <c r="AE548" i="7"/>
  <c r="AE549" i="7"/>
  <c r="AE550" i="7"/>
  <c r="AE551" i="7"/>
  <c r="AE552" i="7"/>
  <c r="AE553" i="7"/>
  <c r="AE554" i="7"/>
  <c r="AE555" i="7"/>
  <c r="AE556" i="7"/>
  <c r="AE557" i="7"/>
  <c r="AE558" i="7"/>
  <c r="AE559" i="7"/>
  <c r="AE560" i="7"/>
  <c r="AE561" i="7"/>
  <c r="AE562" i="7"/>
  <c r="AE563" i="7"/>
  <c r="AE564" i="7"/>
  <c r="AE565" i="7"/>
  <c r="AE566" i="7"/>
  <c r="AE567" i="7"/>
  <c r="AE568" i="7"/>
  <c r="AE569" i="7"/>
  <c r="AE570" i="7"/>
  <c r="AE571" i="7"/>
  <c r="AE572" i="7"/>
  <c r="AE573" i="7"/>
  <c r="AE574" i="7"/>
  <c r="AE575" i="7"/>
  <c r="AE576" i="7"/>
  <c r="AE577" i="7"/>
  <c r="AE578" i="7"/>
  <c r="AE579" i="7"/>
  <c r="AE580" i="7"/>
  <c r="AE581" i="7"/>
  <c r="AE582" i="7"/>
  <c r="AE583" i="7"/>
  <c r="AE584" i="7"/>
  <c r="AE585" i="7"/>
  <c r="AE586" i="7"/>
  <c r="AE587" i="7"/>
  <c r="AE588" i="7"/>
  <c r="AE589" i="7"/>
  <c r="AE590" i="7"/>
  <c r="AE591" i="7"/>
  <c r="AE592" i="7"/>
  <c r="AE593" i="7"/>
  <c r="AE594" i="7"/>
  <c r="AE595" i="7"/>
  <c r="AE596" i="7"/>
  <c r="AE597" i="7"/>
  <c r="AE598" i="7"/>
  <c r="AE599" i="7"/>
  <c r="AE600" i="7"/>
  <c r="AE601" i="7"/>
  <c r="AE602" i="7"/>
  <c r="AE603" i="7"/>
  <c r="AE604" i="7"/>
  <c r="AE605" i="7"/>
  <c r="AE606" i="7"/>
  <c r="AE607" i="7"/>
  <c r="AE608" i="7"/>
  <c r="AE609" i="7"/>
  <c r="AE610" i="7"/>
  <c r="AE611" i="7"/>
  <c r="AE612" i="7"/>
  <c r="AE613" i="7"/>
  <c r="AE614" i="7"/>
  <c r="AE615" i="7"/>
  <c r="AE616" i="7"/>
  <c r="AE617" i="7"/>
  <c r="AE618" i="7"/>
  <c r="AE619" i="7"/>
  <c r="AE620" i="7"/>
  <c r="AE621" i="7"/>
  <c r="AE622" i="7"/>
  <c r="AE623" i="7"/>
  <c r="AE624" i="7"/>
  <c r="AE625" i="7"/>
  <c r="AE626" i="7"/>
  <c r="AE627" i="7"/>
  <c r="AE628" i="7"/>
  <c r="AE629" i="7"/>
  <c r="AE630" i="7"/>
  <c r="AE631" i="7"/>
  <c r="AE632" i="7"/>
  <c r="AE633" i="7"/>
  <c r="AE634" i="7"/>
  <c r="AE635" i="7"/>
  <c r="AE636" i="7"/>
  <c r="AE637" i="7"/>
  <c r="AE638" i="7"/>
  <c r="AE639" i="7"/>
  <c r="AE640" i="7"/>
  <c r="AE641" i="7"/>
  <c r="AE642" i="7"/>
  <c r="AE643" i="7"/>
  <c r="AE644" i="7"/>
  <c r="AE645" i="7"/>
  <c r="AE646" i="7"/>
  <c r="AE647" i="7"/>
  <c r="AE648" i="7"/>
  <c r="AE649" i="7"/>
  <c r="AE650" i="7"/>
  <c r="AE651" i="7"/>
  <c r="AE652" i="7"/>
  <c r="AE653" i="7"/>
  <c r="AE654" i="7"/>
  <c r="AE655" i="7"/>
  <c r="AE656" i="7"/>
  <c r="AE657" i="7"/>
  <c r="AE658" i="7"/>
  <c r="AE659" i="7"/>
  <c r="AE660" i="7"/>
  <c r="AE661" i="7"/>
  <c r="AE662" i="7"/>
  <c r="AE663" i="7"/>
  <c r="AE664" i="7"/>
  <c r="AE665" i="7"/>
  <c r="AE666" i="7"/>
  <c r="AE667" i="7"/>
  <c r="AE668" i="7"/>
  <c r="AE669" i="7"/>
  <c r="AE670" i="7"/>
  <c r="AE671" i="7"/>
  <c r="AE672" i="7"/>
  <c r="AE673" i="7"/>
  <c r="AE674" i="7"/>
  <c r="AE675" i="7"/>
  <c r="AE676" i="7"/>
  <c r="AE677" i="7"/>
  <c r="AE678" i="7"/>
  <c r="AE679" i="7"/>
  <c r="AE680" i="7"/>
  <c r="AE681" i="7"/>
  <c r="AE682" i="7"/>
  <c r="AE683" i="7"/>
  <c r="AE684" i="7"/>
  <c r="AE685" i="7"/>
  <c r="AE686" i="7"/>
  <c r="AE687" i="7"/>
  <c r="AE688" i="7"/>
  <c r="AE689" i="7"/>
  <c r="AE690" i="7"/>
  <c r="AE691" i="7"/>
  <c r="AE692" i="7"/>
  <c r="AE693" i="7"/>
  <c r="AE694" i="7"/>
  <c r="AE695" i="7"/>
  <c r="AE696" i="7"/>
  <c r="AE697" i="7"/>
  <c r="AE698" i="7"/>
  <c r="AE699" i="7"/>
  <c r="AE700" i="7"/>
  <c r="AE701" i="7"/>
  <c r="AE702" i="7"/>
  <c r="AE703" i="7"/>
  <c r="AE704" i="7"/>
  <c r="AE705" i="7"/>
  <c r="AE706" i="7"/>
  <c r="AE707" i="7"/>
  <c r="AE708" i="7"/>
  <c r="AE709" i="7"/>
  <c r="AE710" i="7"/>
  <c r="AE711" i="7"/>
  <c r="AE712" i="7"/>
  <c r="AE713" i="7"/>
  <c r="AE714" i="7"/>
  <c r="AE715" i="7"/>
  <c r="AE716" i="7"/>
  <c r="AE717" i="7"/>
  <c r="AE718" i="7"/>
  <c r="AE719" i="7"/>
  <c r="AE720" i="7"/>
  <c r="AE721" i="7"/>
  <c r="AE722" i="7"/>
  <c r="AE723" i="7"/>
  <c r="AE724" i="7"/>
  <c r="AE725" i="7"/>
  <c r="AE726" i="7"/>
  <c r="AE727" i="7"/>
  <c r="AE728" i="7"/>
  <c r="AE729" i="7"/>
  <c r="AE730" i="7"/>
  <c r="AE731" i="7"/>
  <c r="AE732" i="7"/>
  <c r="AE733" i="7"/>
  <c r="AE734" i="7"/>
  <c r="AE735" i="7"/>
  <c r="AE736" i="7"/>
  <c r="AE737" i="7"/>
  <c r="AE738" i="7"/>
  <c r="AE739" i="7"/>
  <c r="AE740" i="7"/>
  <c r="AE741" i="7"/>
  <c r="AE742" i="7"/>
  <c r="AE743" i="7"/>
  <c r="AE744" i="7"/>
  <c r="AE745" i="7"/>
  <c r="AE746" i="7"/>
  <c r="AE747" i="7"/>
  <c r="AE748" i="7"/>
  <c r="AE749" i="7"/>
  <c r="AE750" i="7"/>
  <c r="AE751" i="7"/>
  <c r="AE752" i="7"/>
  <c r="AE753" i="7"/>
  <c r="AE754" i="7"/>
  <c r="AE755" i="7"/>
  <c r="AE756" i="7"/>
  <c r="AE757" i="7"/>
  <c r="AE758" i="7"/>
  <c r="AE759" i="7"/>
  <c r="AE760" i="7"/>
  <c r="AE761" i="7"/>
  <c r="AE762" i="7"/>
  <c r="AE763" i="7"/>
  <c r="AE764" i="7"/>
  <c r="AE765" i="7"/>
  <c r="AE766" i="7"/>
  <c r="AE767" i="7"/>
  <c r="AE768" i="7"/>
  <c r="AE769" i="7"/>
  <c r="AE770" i="7"/>
  <c r="AE771" i="7"/>
  <c r="AE772" i="7"/>
  <c r="AE773" i="7"/>
  <c r="AE774" i="7"/>
  <c r="AE775" i="7"/>
  <c r="AE776" i="7"/>
  <c r="AE777" i="7"/>
  <c r="AE778" i="7"/>
  <c r="AE779" i="7"/>
  <c r="AE780" i="7"/>
  <c r="AE781" i="7"/>
  <c r="AE782" i="7"/>
  <c r="AE783" i="7"/>
  <c r="AE784" i="7"/>
  <c r="AE785" i="7"/>
  <c r="AE786" i="7"/>
  <c r="AE787" i="7"/>
  <c r="AE788" i="7"/>
  <c r="AE789" i="7"/>
  <c r="AE790" i="7"/>
  <c r="AE791" i="7"/>
  <c r="AE792" i="7"/>
  <c r="AE793" i="7"/>
  <c r="AE794" i="7"/>
  <c r="AE795" i="7"/>
  <c r="AE796" i="7"/>
  <c r="AE797" i="7"/>
  <c r="AE798" i="7"/>
  <c r="AE799" i="7"/>
  <c r="AE800" i="7"/>
  <c r="AE801" i="7"/>
  <c r="AE802" i="7"/>
  <c r="AE803" i="7"/>
  <c r="AE804" i="7"/>
  <c r="AE805" i="7"/>
  <c r="AE806" i="7"/>
  <c r="AE807" i="7"/>
  <c r="AE808" i="7"/>
  <c r="AE809" i="7"/>
  <c r="AE810" i="7"/>
  <c r="AE811" i="7"/>
  <c r="AE812" i="7"/>
  <c r="AE813" i="7"/>
  <c r="AE814" i="7"/>
  <c r="AE815" i="7"/>
  <c r="AE816" i="7"/>
  <c r="AE817" i="7"/>
  <c r="AE818" i="7"/>
  <c r="AE819" i="7"/>
  <c r="AE820" i="7"/>
  <c r="AE821" i="7"/>
  <c r="AE822" i="7"/>
  <c r="AE823" i="7"/>
  <c r="AE824" i="7"/>
  <c r="AE825" i="7"/>
  <c r="AE826" i="7"/>
  <c r="AE827" i="7"/>
  <c r="AE828" i="7"/>
  <c r="AE829" i="7"/>
  <c r="AE830" i="7"/>
  <c r="AE831" i="7"/>
  <c r="AE832" i="7"/>
  <c r="AE833" i="7"/>
  <c r="AE834" i="7"/>
  <c r="AE835" i="7"/>
  <c r="AE836" i="7"/>
  <c r="AE837" i="7"/>
  <c r="AE838" i="7"/>
  <c r="AE839" i="7"/>
  <c r="AE840" i="7"/>
  <c r="AE841" i="7"/>
  <c r="AE842" i="7"/>
  <c r="AE843" i="7"/>
  <c r="AE844" i="7"/>
  <c r="AE845" i="7"/>
  <c r="AE846" i="7"/>
  <c r="AE847" i="7"/>
  <c r="AE848" i="7"/>
  <c r="AE849" i="7"/>
  <c r="AE850" i="7"/>
  <c r="AE851" i="7"/>
  <c r="AE852" i="7"/>
  <c r="AE853" i="7"/>
  <c r="AE854" i="7"/>
  <c r="AE855" i="7"/>
  <c r="AE856" i="7"/>
  <c r="AE857" i="7"/>
  <c r="AE858" i="7"/>
  <c r="AE859" i="7"/>
  <c r="AE860" i="7"/>
  <c r="AE861" i="7"/>
  <c r="AE862" i="7"/>
  <c r="AE863" i="7"/>
  <c r="AE864" i="7"/>
  <c r="AE865" i="7"/>
  <c r="AE866" i="7"/>
  <c r="AE867" i="7"/>
  <c r="AE868" i="7"/>
  <c r="AE869" i="7"/>
  <c r="AE870" i="7"/>
  <c r="AE871" i="7"/>
  <c r="AE872" i="7"/>
  <c r="AE873" i="7"/>
  <c r="AE874" i="7"/>
  <c r="AE875" i="7"/>
  <c r="AE876" i="7"/>
  <c r="AE877" i="7"/>
  <c r="AE878" i="7"/>
  <c r="AE879" i="7"/>
  <c r="AE880" i="7"/>
  <c r="AE881" i="7"/>
  <c r="AE882" i="7"/>
  <c r="AE883" i="7"/>
  <c r="AE884" i="7"/>
  <c r="AE885" i="7"/>
  <c r="AE886" i="7"/>
  <c r="AE887" i="7"/>
  <c r="AE888" i="7"/>
  <c r="AE889" i="7"/>
  <c r="AE890" i="7"/>
  <c r="AE891" i="7"/>
  <c r="AE892" i="7"/>
  <c r="AE893" i="7"/>
  <c r="AE894" i="7"/>
  <c r="AE895" i="7"/>
  <c r="AE896" i="7"/>
  <c r="AE897" i="7"/>
  <c r="AE898" i="7"/>
  <c r="AE899" i="7"/>
  <c r="AE900" i="7"/>
  <c r="AE901" i="7"/>
  <c r="AE902" i="7"/>
  <c r="AE903" i="7"/>
  <c r="AE904" i="7"/>
  <c r="AE905" i="7"/>
  <c r="AE906" i="7"/>
  <c r="AE907" i="7"/>
  <c r="AE908" i="7"/>
  <c r="AE909" i="7"/>
  <c r="AE910" i="7"/>
  <c r="AE911" i="7"/>
  <c r="AE912" i="7"/>
  <c r="AE913" i="7"/>
  <c r="AE914" i="7"/>
  <c r="AE915" i="7"/>
  <c r="AE916" i="7"/>
  <c r="AE917" i="7"/>
  <c r="AE918" i="7"/>
  <c r="AE919" i="7"/>
  <c r="AE920" i="7"/>
  <c r="AE921" i="7"/>
  <c r="AE922" i="7"/>
  <c r="AE923" i="7"/>
  <c r="AE924" i="7"/>
  <c r="AE925" i="7"/>
  <c r="AE926" i="7"/>
  <c r="AE927" i="7"/>
  <c r="AE928" i="7"/>
  <c r="AE929" i="7"/>
  <c r="AE930" i="7"/>
  <c r="AE931" i="7"/>
  <c r="AE932" i="7"/>
  <c r="AE933" i="7"/>
  <c r="AE934" i="7"/>
  <c r="AE935" i="7"/>
  <c r="AE936" i="7"/>
  <c r="AE937" i="7"/>
  <c r="AE938" i="7"/>
  <c r="AE939" i="7"/>
  <c r="AE940" i="7"/>
  <c r="AE941" i="7"/>
  <c r="AE942" i="7"/>
  <c r="AE943" i="7"/>
  <c r="AE944" i="7"/>
  <c r="AE945" i="7"/>
  <c r="AE946" i="7"/>
  <c r="AE947" i="7"/>
  <c r="AE948" i="7"/>
  <c r="AE949" i="7"/>
  <c r="AE950" i="7"/>
  <c r="AE951" i="7"/>
  <c r="AE952" i="7"/>
  <c r="AE953" i="7"/>
  <c r="AE954" i="7"/>
  <c r="AE955" i="7"/>
  <c r="AE956" i="7"/>
  <c r="AE957" i="7"/>
  <c r="AE958" i="7"/>
  <c r="AE959" i="7"/>
  <c r="AE960" i="7"/>
  <c r="AE961" i="7"/>
  <c r="AE962" i="7"/>
  <c r="AE963" i="7"/>
  <c r="AE964" i="7"/>
  <c r="AE965" i="7"/>
  <c r="AE966" i="7"/>
  <c r="AE967" i="7"/>
  <c r="AE968" i="7"/>
  <c r="AE969" i="7"/>
  <c r="AE970" i="7"/>
  <c r="AE971" i="7"/>
  <c r="AE972" i="7"/>
  <c r="AE973" i="7"/>
  <c r="AE974" i="7"/>
  <c r="AE975" i="7"/>
  <c r="AE976" i="7"/>
  <c r="AE977" i="7"/>
  <c r="AE978" i="7"/>
  <c r="AE979" i="7"/>
  <c r="AE980" i="7"/>
  <c r="AE981" i="7"/>
  <c r="AE982" i="7"/>
  <c r="AE983" i="7"/>
  <c r="AE984" i="7"/>
  <c r="AE985" i="7"/>
  <c r="AE986" i="7"/>
  <c r="AE987" i="7"/>
  <c r="AE988" i="7"/>
  <c r="AE989" i="7"/>
  <c r="AE990" i="7"/>
  <c r="AE991" i="7"/>
  <c r="AE992" i="7"/>
  <c r="AE993" i="7"/>
  <c r="AE994" i="7"/>
  <c r="AE995" i="7"/>
  <c r="AE996" i="7"/>
  <c r="AE997" i="7"/>
  <c r="AE998" i="7"/>
  <c r="AE999" i="7"/>
  <c r="AE1000" i="7"/>
  <c r="AE1001" i="7"/>
  <c r="AE1002" i="7"/>
  <c r="AE1003" i="7"/>
  <c r="AE1004" i="7"/>
  <c r="AE1005" i="7"/>
  <c r="AE1006" i="7"/>
  <c r="AE1007" i="7"/>
  <c r="AE1008" i="7"/>
  <c r="AE1009" i="7"/>
  <c r="AE1010" i="7"/>
  <c r="AE1011" i="7"/>
  <c r="AE1012" i="7"/>
  <c r="AE1013" i="7"/>
  <c r="AE1014" i="7"/>
  <c r="AE1015" i="7"/>
  <c r="AE1016" i="7"/>
  <c r="AE1017" i="7"/>
  <c r="AE1018" i="7"/>
  <c r="AE1019" i="7"/>
  <c r="AE1020" i="7"/>
  <c r="AE1021" i="7"/>
  <c r="AE1022" i="7"/>
  <c r="AE1023" i="7"/>
  <c r="AE1024" i="7"/>
  <c r="AE1025" i="7"/>
  <c r="AE1026" i="7"/>
  <c r="AE1027" i="7"/>
  <c r="AE1028" i="7"/>
  <c r="AE1029" i="7"/>
  <c r="AE1030" i="7"/>
  <c r="AE1031" i="7"/>
  <c r="AE1032" i="7"/>
  <c r="AE1033" i="7"/>
  <c r="AE1034" i="7"/>
  <c r="AE1035" i="7"/>
  <c r="AE1036" i="7"/>
  <c r="AE1037" i="7"/>
  <c r="AE1038" i="7"/>
  <c r="AE1039" i="7"/>
  <c r="AE1040" i="7"/>
  <c r="AE1041" i="7"/>
  <c r="AE1042" i="7"/>
  <c r="AE1043" i="7"/>
  <c r="AE1044" i="7"/>
  <c r="AE1045" i="7"/>
  <c r="AE1046" i="7"/>
  <c r="AE1047" i="7"/>
  <c r="AE1048" i="7"/>
  <c r="AE1049" i="7"/>
  <c r="AE1050" i="7"/>
  <c r="AE1051" i="7"/>
  <c r="AE1052" i="7"/>
  <c r="AE1053" i="7"/>
  <c r="AE1054" i="7"/>
  <c r="AE1055" i="7"/>
  <c r="AE1056" i="7"/>
  <c r="AE1057" i="7"/>
  <c r="AE1058" i="7"/>
  <c r="AE1059" i="7"/>
  <c r="AE1060" i="7"/>
  <c r="AE1061" i="7"/>
  <c r="AE1062" i="7"/>
  <c r="AE1063" i="7"/>
  <c r="AE1064" i="7"/>
  <c r="AE1065" i="7"/>
  <c r="AE1066" i="7"/>
  <c r="AE1067" i="7"/>
  <c r="AE1068" i="7"/>
  <c r="AE1069" i="7"/>
  <c r="AE1070" i="7"/>
  <c r="AE1071" i="7"/>
  <c r="AE1072" i="7"/>
  <c r="AE1073" i="7"/>
  <c r="AE1074" i="7"/>
  <c r="AE1075" i="7"/>
  <c r="AE1076" i="7"/>
  <c r="AE1077" i="7"/>
  <c r="AE1078" i="7"/>
  <c r="AE1079" i="7"/>
  <c r="AE1080" i="7"/>
  <c r="AE1081" i="7"/>
  <c r="AE1082" i="7"/>
  <c r="AE1083" i="7"/>
  <c r="AE1084" i="7"/>
  <c r="AE1085" i="7"/>
  <c r="AE1086" i="7"/>
  <c r="AE1087" i="7"/>
  <c r="AE1088" i="7"/>
  <c r="AE1089" i="7"/>
  <c r="AE1090" i="7"/>
  <c r="AE1091" i="7"/>
  <c r="AE1092" i="7"/>
  <c r="AE1093" i="7"/>
  <c r="AE1094" i="7"/>
  <c r="AE1095" i="7"/>
  <c r="AE1096" i="7"/>
  <c r="AE1097" i="7"/>
  <c r="AE1098" i="7"/>
  <c r="AE1099" i="7"/>
  <c r="AE1100" i="7"/>
  <c r="AE1101" i="7"/>
  <c r="AE1102" i="7"/>
  <c r="AE1103" i="7"/>
  <c r="AE1104" i="7"/>
  <c r="AE1105" i="7"/>
  <c r="AE1106" i="7"/>
  <c r="AE1107" i="7"/>
  <c r="AE1108" i="7"/>
  <c r="AE1109" i="7"/>
  <c r="AE1110" i="7"/>
  <c r="AE1111" i="7"/>
  <c r="AE1112" i="7"/>
  <c r="AE1113" i="7"/>
  <c r="AE1114" i="7"/>
  <c r="AE1115" i="7"/>
  <c r="AE1116" i="7"/>
  <c r="AE1117" i="7"/>
  <c r="AE1118" i="7"/>
  <c r="AE1119" i="7"/>
  <c r="AE1120" i="7"/>
  <c r="AE1121" i="7"/>
  <c r="AE1122" i="7"/>
  <c r="AE1123" i="7"/>
  <c r="AE1124" i="7"/>
  <c r="AE1125" i="7"/>
  <c r="AE1126" i="7"/>
  <c r="AE1127" i="7"/>
  <c r="AE1128" i="7"/>
  <c r="AE1129" i="7"/>
  <c r="AE1130" i="7"/>
  <c r="AE1131" i="7"/>
  <c r="AE1132" i="7"/>
  <c r="AE1133" i="7"/>
  <c r="AE1134" i="7"/>
  <c r="AE1135" i="7"/>
  <c r="AE1136" i="7"/>
  <c r="AE1137" i="7"/>
  <c r="AE1138" i="7"/>
  <c r="AE1139" i="7"/>
  <c r="AE1140" i="7"/>
  <c r="AE1141" i="7"/>
  <c r="AE1142" i="7"/>
  <c r="AE1143" i="7"/>
  <c r="AE1144" i="7"/>
  <c r="AE1145" i="7"/>
  <c r="AE1146" i="7"/>
  <c r="AE1147" i="7"/>
  <c r="AE1148" i="7"/>
  <c r="AE1149" i="7"/>
  <c r="AE1150" i="7"/>
  <c r="AE1151" i="7"/>
  <c r="AE1152" i="7"/>
  <c r="AE1153" i="7"/>
  <c r="AE1154" i="7"/>
  <c r="AE1155" i="7"/>
  <c r="AE1156" i="7"/>
  <c r="AE1157" i="7"/>
  <c r="AE1158" i="7"/>
  <c r="AE1159" i="7"/>
  <c r="AE1160" i="7"/>
  <c r="AE1161" i="7"/>
  <c r="AE1162" i="7"/>
  <c r="AE1163" i="7"/>
  <c r="AE1164" i="7"/>
  <c r="AE1165" i="7"/>
  <c r="AE1166" i="7"/>
  <c r="AE1167" i="7"/>
  <c r="AE1168" i="7"/>
  <c r="AE1169" i="7"/>
  <c r="AE1170" i="7"/>
  <c r="AE1171" i="7"/>
  <c r="AE1172" i="7"/>
  <c r="AE1173" i="7"/>
  <c r="AE1174" i="7"/>
  <c r="AE1175" i="7"/>
  <c r="AE1176" i="7"/>
  <c r="AE1177" i="7"/>
  <c r="AE1178" i="7"/>
  <c r="AE1179" i="7"/>
  <c r="AE1180" i="7"/>
  <c r="AE1181" i="7"/>
  <c r="AE1182" i="7"/>
  <c r="AE1183" i="7"/>
  <c r="AE1184" i="7"/>
  <c r="AE1185" i="7"/>
  <c r="AE1186" i="7"/>
  <c r="AE1187" i="7"/>
  <c r="AE1188" i="7"/>
  <c r="AE1189" i="7"/>
  <c r="AE1190" i="7"/>
  <c r="AE1191" i="7"/>
  <c r="AE1192" i="7"/>
  <c r="AE1193" i="7"/>
  <c r="AE1194" i="7"/>
  <c r="AE1195" i="7"/>
  <c r="AE1196" i="7"/>
  <c r="AE1197" i="7"/>
  <c r="AE1198" i="7"/>
  <c r="AE1199" i="7"/>
  <c r="AE1200" i="7"/>
  <c r="AE1201" i="7"/>
  <c r="AE1202" i="7"/>
  <c r="AE1203" i="7"/>
  <c r="AE1204" i="7"/>
  <c r="AE1205" i="7"/>
  <c r="AE1206" i="7"/>
  <c r="AE1207" i="7"/>
  <c r="AE1208" i="7"/>
  <c r="AE1209" i="7"/>
  <c r="AE1210" i="7"/>
  <c r="AE1211" i="7"/>
  <c r="AE1212" i="7"/>
  <c r="AE1213" i="7"/>
  <c r="AE1214" i="7"/>
  <c r="AE1215" i="7"/>
  <c r="AE1216" i="7"/>
  <c r="AE1217" i="7"/>
  <c r="AE1218" i="7"/>
  <c r="AE1219" i="7"/>
  <c r="AE1220" i="7"/>
  <c r="AE1221" i="7"/>
  <c r="AE1222" i="7"/>
  <c r="AE1223" i="7"/>
  <c r="AE1224" i="7"/>
  <c r="AE1225" i="7"/>
  <c r="AE1226" i="7"/>
  <c r="AE1227" i="7"/>
  <c r="AE1228" i="7"/>
  <c r="AE1229" i="7"/>
  <c r="AE1230" i="7"/>
  <c r="AE1231" i="7"/>
  <c r="AE1232" i="7"/>
  <c r="AE1233" i="7"/>
  <c r="AE1234" i="7"/>
  <c r="AE1235" i="7"/>
  <c r="AE1236" i="7"/>
  <c r="AE1237" i="7"/>
  <c r="AE1238" i="7"/>
  <c r="AE1239" i="7"/>
  <c r="AE1240" i="7"/>
  <c r="AE1241" i="7"/>
  <c r="AE1242" i="7"/>
  <c r="AE1243" i="7"/>
  <c r="AE1244" i="7"/>
  <c r="AE1245" i="7"/>
  <c r="AE1246" i="7"/>
  <c r="AE1247" i="7"/>
  <c r="AE1248" i="7"/>
  <c r="AE1249" i="7"/>
  <c r="AE1250" i="7"/>
  <c r="AE1251" i="7"/>
  <c r="AE1252" i="7"/>
  <c r="AE1253" i="7"/>
  <c r="AE1254" i="7"/>
  <c r="AE1255" i="7"/>
  <c r="AE1256" i="7"/>
  <c r="AE1257" i="7"/>
  <c r="AE1258" i="7"/>
  <c r="AE1259" i="7"/>
  <c r="AE1260" i="7"/>
  <c r="AE1261" i="7"/>
  <c r="AE1262" i="7"/>
  <c r="AE1263" i="7"/>
  <c r="AE1264" i="7"/>
  <c r="AE1265" i="7"/>
  <c r="AE1266" i="7"/>
  <c r="AE1267" i="7"/>
  <c r="AE1268" i="7"/>
  <c r="AE1269" i="7"/>
  <c r="AE1270" i="7"/>
  <c r="AE1271" i="7"/>
  <c r="AE1272" i="7"/>
  <c r="AE1273" i="7"/>
  <c r="AE1274" i="7"/>
  <c r="AE1275" i="7"/>
  <c r="AE1276" i="7"/>
  <c r="AE1277" i="7"/>
  <c r="AE1278" i="7"/>
  <c r="AE1279" i="7"/>
  <c r="AE1280" i="7"/>
  <c r="AE1281" i="7"/>
  <c r="AE1282" i="7"/>
  <c r="AE1283" i="7"/>
  <c r="AE1284" i="7"/>
  <c r="AE1285" i="7"/>
  <c r="AE1286" i="7"/>
  <c r="AE1287" i="7"/>
  <c r="AE1288" i="7"/>
  <c r="AE1289" i="7"/>
  <c r="AE1290" i="7"/>
  <c r="AE1291" i="7"/>
  <c r="AE1292" i="7"/>
  <c r="AE1293" i="7"/>
  <c r="AE1294" i="7"/>
  <c r="AE1295" i="7"/>
  <c r="AE1296" i="7"/>
  <c r="AE1297" i="7"/>
  <c r="AE1298" i="7"/>
  <c r="AE1299" i="7"/>
  <c r="AE1300" i="7"/>
  <c r="AE1301" i="7"/>
  <c r="AE1302" i="7"/>
  <c r="AE1303" i="7"/>
  <c r="AE1304" i="7"/>
  <c r="AE1305" i="7"/>
  <c r="AE1306" i="7"/>
  <c r="AE1307" i="7"/>
  <c r="AE1308" i="7"/>
  <c r="AE1309" i="7"/>
  <c r="AE1310" i="7"/>
  <c r="AE1311" i="7"/>
  <c r="AE1312" i="7"/>
  <c r="AE1313" i="7"/>
  <c r="AE1314" i="7"/>
  <c r="AE1315" i="7"/>
  <c r="AE1316" i="7"/>
  <c r="AE1317" i="7"/>
  <c r="AE1318" i="7"/>
  <c r="AE1319" i="7"/>
  <c r="AE1320" i="7"/>
  <c r="AE1321" i="7"/>
  <c r="AE1322" i="7"/>
  <c r="AE1323" i="7"/>
  <c r="AE1324" i="7"/>
  <c r="AE1325" i="7"/>
  <c r="AE1326" i="7"/>
  <c r="AE1327" i="7"/>
  <c r="AE1328" i="7"/>
  <c r="AE1329" i="7"/>
  <c r="AE1330" i="7"/>
  <c r="AE1331" i="7"/>
  <c r="AE1332" i="7"/>
  <c r="AE1333" i="7"/>
  <c r="AE1334" i="7"/>
  <c r="AE1335" i="7"/>
  <c r="AE1336" i="7"/>
  <c r="AE1337" i="7"/>
  <c r="AE1338" i="7"/>
  <c r="AE1339" i="7"/>
  <c r="AE1340" i="7"/>
  <c r="AE1341" i="7"/>
  <c r="AE1342" i="7"/>
  <c r="AE1343" i="7"/>
  <c r="AE1344" i="7"/>
  <c r="AE1345" i="7"/>
  <c r="AE1346" i="7"/>
  <c r="AE1347" i="7"/>
  <c r="AE1348" i="7"/>
  <c r="AE1349" i="7"/>
  <c r="AE1350" i="7"/>
  <c r="AE1351" i="7"/>
  <c r="AE1352" i="7"/>
  <c r="AE1353" i="7"/>
  <c r="AE1354" i="7"/>
  <c r="AE1355" i="7"/>
  <c r="AE1356" i="7"/>
  <c r="AE1357" i="7"/>
  <c r="AE1358" i="7"/>
  <c r="AE1359" i="7"/>
  <c r="AE1360" i="7"/>
  <c r="AE1361" i="7"/>
  <c r="AE1362" i="7"/>
  <c r="AE1363" i="7"/>
  <c r="AE1364" i="7"/>
  <c r="AE1365" i="7"/>
  <c r="AE1366" i="7"/>
  <c r="AE1367" i="7"/>
  <c r="AE1368" i="7"/>
  <c r="AE1369" i="7"/>
  <c r="AE1370" i="7"/>
  <c r="AE1371" i="7"/>
  <c r="AE1372" i="7"/>
  <c r="AE1373" i="7"/>
  <c r="AE1374" i="7"/>
  <c r="AE1375" i="7"/>
  <c r="AE1376" i="7"/>
  <c r="AE1377" i="7"/>
  <c r="AE1378" i="7"/>
  <c r="AE1379" i="7"/>
  <c r="AE1380" i="7"/>
  <c r="AE1381" i="7"/>
  <c r="AE1382" i="7"/>
  <c r="AE1383" i="7"/>
  <c r="AE1384" i="7"/>
  <c r="AE1385" i="7"/>
  <c r="AE1386" i="7"/>
  <c r="AE1387" i="7"/>
  <c r="AE1388" i="7"/>
  <c r="AE1389" i="7"/>
  <c r="AE1390" i="7"/>
  <c r="AE1391" i="7"/>
  <c r="AE1392" i="7"/>
  <c r="AE1393" i="7"/>
  <c r="AE1394" i="7"/>
  <c r="AE1395" i="7"/>
  <c r="AE1396" i="7"/>
  <c r="AE1397" i="7"/>
  <c r="AE1398" i="7"/>
  <c r="AE1399" i="7"/>
  <c r="AE1400" i="7"/>
  <c r="AE1401" i="7"/>
  <c r="AE1402" i="7"/>
  <c r="AE1403" i="7"/>
  <c r="AE1404" i="7"/>
  <c r="AE1405" i="7"/>
  <c r="AE1406" i="7"/>
  <c r="AE1407" i="7"/>
  <c r="AE1408" i="7"/>
  <c r="AE1409" i="7"/>
  <c r="AE1410" i="7"/>
  <c r="AE1411" i="7"/>
  <c r="AE1412" i="7"/>
  <c r="AE1413" i="7"/>
  <c r="AE1414" i="7"/>
  <c r="AE1415" i="7"/>
  <c r="AE1416" i="7"/>
  <c r="AE1417" i="7"/>
  <c r="AE1418" i="7"/>
  <c r="AE1419" i="7"/>
  <c r="AE1420" i="7"/>
  <c r="AE1421" i="7"/>
  <c r="AE1422" i="7"/>
  <c r="AE1423" i="7"/>
  <c r="AE1424" i="7"/>
  <c r="AE1425" i="7"/>
  <c r="AE1426" i="7"/>
  <c r="AE1427" i="7"/>
  <c r="AE1428" i="7"/>
  <c r="AE1429" i="7"/>
  <c r="AE1430" i="7"/>
  <c r="AE1431" i="7"/>
  <c r="AE1432" i="7"/>
  <c r="AE1433" i="7"/>
  <c r="AE1434" i="7"/>
  <c r="AE1435" i="7"/>
  <c r="AE1436" i="7"/>
  <c r="AE1437" i="7"/>
  <c r="AE1438" i="7"/>
  <c r="AE1439" i="7"/>
  <c r="AE1440" i="7"/>
  <c r="AE1441" i="7"/>
  <c r="AE1442" i="7"/>
  <c r="AE1443" i="7"/>
  <c r="AE1444" i="7"/>
  <c r="AE1445" i="7"/>
  <c r="AE1446" i="7"/>
  <c r="AE1447" i="7"/>
  <c r="AE1448" i="7"/>
  <c r="AE1449" i="7"/>
  <c r="AE1450" i="7"/>
  <c r="AE1451" i="7"/>
  <c r="AE1452" i="7"/>
  <c r="AE1453" i="7"/>
  <c r="AE1454" i="7"/>
  <c r="AE1455" i="7"/>
  <c r="AE1456" i="7"/>
  <c r="AE1457" i="7"/>
  <c r="AE1458" i="7"/>
  <c r="AE1459" i="7"/>
  <c r="AE1460" i="7"/>
  <c r="AE1461" i="7"/>
  <c r="AE1462" i="7"/>
  <c r="AE1463" i="7"/>
  <c r="AE1464" i="7"/>
  <c r="AE1465" i="7"/>
  <c r="AE1466" i="7"/>
  <c r="AE1467" i="7"/>
  <c r="AE1468" i="7"/>
  <c r="AE1469" i="7"/>
  <c r="AE1470" i="7"/>
  <c r="AE1471" i="7"/>
  <c r="AE1472" i="7"/>
  <c r="AE1473" i="7"/>
  <c r="AE1474" i="7"/>
  <c r="AE1475" i="7"/>
  <c r="AE1476" i="7"/>
  <c r="AE1477" i="7"/>
  <c r="AE1478" i="7"/>
  <c r="AE1479" i="7"/>
  <c r="AE1480" i="7"/>
  <c r="AE1481" i="7"/>
  <c r="AE1482" i="7"/>
  <c r="AE1483" i="7"/>
  <c r="AE1484" i="7"/>
  <c r="AE1485" i="7"/>
  <c r="AE1486" i="7"/>
  <c r="AE1487" i="7"/>
  <c r="AE1488" i="7"/>
  <c r="AE1489" i="7"/>
  <c r="AE1490" i="7"/>
  <c r="AE1491" i="7"/>
  <c r="AE1492" i="7"/>
  <c r="AE1493" i="7"/>
  <c r="AE1494" i="7"/>
  <c r="AE1495" i="7"/>
  <c r="AE1496" i="7"/>
  <c r="AE1497" i="7"/>
  <c r="AE1498" i="7"/>
  <c r="AE1499" i="7"/>
  <c r="AE1500" i="7"/>
  <c r="AE1501" i="7"/>
  <c r="AE1502" i="7"/>
  <c r="AE1503" i="7"/>
  <c r="AE1504" i="7"/>
  <c r="AE1505" i="7"/>
  <c r="AE1506" i="7"/>
  <c r="AF7" i="7"/>
  <c r="AG7" i="7"/>
  <c r="AE7" i="7"/>
  <c r="B26" i="16" l="1"/>
  <c r="B28" i="16" s="1"/>
  <c r="A21" i="16"/>
  <c r="B14" i="16"/>
  <c r="O3" i="3" l="1"/>
  <c r="B9" i="16"/>
  <c r="A10" i="16" s="1"/>
  <c r="I2" i="3"/>
  <c r="I4" i="3"/>
  <c r="I3" i="3"/>
  <c r="B17" i="16" l="1"/>
  <c r="H7" i="7" l="1"/>
  <c r="G7" i="7"/>
  <c r="AI9" i="7" l="1"/>
  <c r="AI10" i="7"/>
  <c r="AI12" i="7"/>
  <c r="AI13" i="7"/>
  <c r="AI14" i="7"/>
  <c r="AI16" i="7"/>
  <c r="AI17" i="7"/>
  <c r="AI18" i="7"/>
  <c r="AI20" i="7"/>
  <c r="AI21" i="7"/>
  <c r="AI22" i="7"/>
  <c r="AI24" i="7"/>
  <c r="AI25" i="7"/>
  <c r="AI26" i="7"/>
  <c r="AI28" i="7"/>
  <c r="AI29" i="7"/>
  <c r="AI30" i="7"/>
  <c r="AI32" i="7"/>
  <c r="AI33" i="7"/>
  <c r="AI34" i="7"/>
  <c r="AI36" i="7"/>
  <c r="AI37" i="7"/>
  <c r="AI38" i="7"/>
  <c r="AI40" i="7"/>
  <c r="AI41" i="7"/>
  <c r="AI42" i="7"/>
  <c r="AI44" i="7"/>
  <c r="AI45" i="7"/>
  <c r="AI46" i="7"/>
  <c r="AI48" i="7"/>
  <c r="AI49" i="7"/>
  <c r="AI50" i="7"/>
  <c r="AI52" i="7"/>
  <c r="AI53" i="7"/>
  <c r="AI54" i="7"/>
  <c r="AI56" i="7"/>
  <c r="AI57" i="7"/>
  <c r="AI58" i="7"/>
  <c r="AI60" i="7"/>
  <c r="AI61" i="7"/>
  <c r="AI62" i="7"/>
  <c r="AI64" i="7"/>
  <c r="AI65" i="7"/>
  <c r="AI66" i="7"/>
  <c r="AI68" i="7"/>
  <c r="AI69" i="7"/>
  <c r="AI70" i="7"/>
  <c r="AI72" i="7"/>
  <c r="AI73" i="7"/>
  <c r="AI74" i="7"/>
  <c r="AI76" i="7"/>
  <c r="AI77" i="7"/>
  <c r="AI78" i="7"/>
  <c r="AI80" i="7"/>
  <c r="AI81" i="7"/>
  <c r="AI82" i="7"/>
  <c r="AI84" i="7"/>
  <c r="AI85" i="7"/>
  <c r="AI86" i="7"/>
  <c r="AI88" i="7"/>
  <c r="AI89" i="7"/>
  <c r="AI90" i="7"/>
  <c r="AI92" i="7"/>
  <c r="AI93" i="7"/>
  <c r="AI94" i="7"/>
  <c r="AI96" i="7"/>
  <c r="AI97" i="7"/>
  <c r="AI98" i="7"/>
  <c r="AI100" i="7"/>
  <c r="AI101" i="7"/>
  <c r="AI102" i="7"/>
  <c r="AI104" i="7"/>
  <c r="AI105" i="7"/>
  <c r="AI106" i="7"/>
  <c r="AI108" i="7"/>
  <c r="AI109" i="7"/>
  <c r="AI110" i="7"/>
  <c r="AI112" i="7"/>
  <c r="AI113" i="7"/>
  <c r="AI114" i="7"/>
  <c r="AI116" i="7"/>
  <c r="AI117" i="7"/>
  <c r="AI118" i="7"/>
  <c r="AI120" i="7"/>
  <c r="AI121" i="7"/>
  <c r="AI122" i="7"/>
  <c r="AI124" i="7"/>
  <c r="AI125" i="7"/>
  <c r="AI126" i="7"/>
  <c r="AI128" i="7"/>
  <c r="AI129" i="7"/>
  <c r="AI130" i="7"/>
  <c r="AI132" i="7"/>
  <c r="AI133" i="7"/>
  <c r="AI134" i="7"/>
  <c r="AI136" i="7"/>
  <c r="AI137" i="7"/>
  <c r="AI138" i="7"/>
  <c r="AI140" i="7"/>
  <c r="AI141" i="7"/>
  <c r="AI142" i="7"/>
  <c r="AI144" i="7"/>
  <c r="AI145" i="7"/>
  <c r="AI146" i="7"/>
  <c r="AI148" i="7"/>
  <c r="AI149" i="7"/>
  <c r="AI150" i="7"/>
  <c r="AI152" i="7"/>
  <c r="AI153" i="7"/>
  <c r="AI154" i="7"/>
  <c r="AI156" i="7"/>
  <c r="AI157" i="7"/>
  <c r="AI158" i="7"/>
  <c r="AI160" i="7"/>
  <c r="AI161" i="7"/>
  <c r="AI162" i="7"/>
  <c r="AI164" i="7"/>
  <c r="AI165" i="7"/>
  <c r="AI166" i="7"/>
  <c r="AI168" i="7"/>
  <c r="AI169" i="7"/>
  <c r="AI170" i="7"/>
  <c r="AI172" i="7"/>
  <c r="AI173" i="7"/>
  <c r="AI174" i="7"/>
  <c r="AI176" i="7"/>
  <c r="AI177" i="7"/>
  <c r="AI178" i="7"/>
  <c r="AI180" i="7"/>
  <c r="AI181" i="7"/>
  <c r="AI182" i="7"/>
  <c r="AI184" i="7"/>
  <c r="AI185" i="7"/>
  <c r="AI186" i="7"/>
  <c r="AI188" i="7"/>
  <c r="AI189" i="7"/>
  <c r="AI190" i="7"/>
  <c r="AI192" i="7"/>
  <c r="AI193" i="7"/>
  <c r="AI194" i="7"/>
  <c r="AI196" i="7"/>
  <c r="AI197" i="7"/>
  <c r="AI198" i="7"/>
  <c r="AI200" i="7"/>
  <c r="AI201" i="7"/>
  <c r="AI202" i="7"/>
  <c r="AI204" i="7"/>
  <c r="AI205" i="7"/>
  <c r="AI206" i="7"/>
  <c r="AI208" i="7"/>
  <c r="AI209" i="7"/>
  <c r="AI210" i="7"/>
  <c r="AI212" i="7"/>
  <c r="AI213" i="7"/>
  <c r="AI214" i="7"/>
  <c r="AI216" i="7"/>
  <c r="AI217" i="7"/>
  <c r="AI218" i="7"/>
  <c r="AI220" i="7"/>
  <c r="AI221" i="7"/>
  <c r="AI222" i="7"/>
  <c r="AI224" i="7"/>
  <c r="AI225" i="7"/>
  <c r="AI226" i="7"/>
  <c r="AI228" i="7"/>
  <c r="AI229" i="7"/>
  <c r="AI230" i="7"/>
  <c r="AI232" i="7"/>
  <c r="AI233" i="7"/>
  <c r="AI234" i="7"/>
  <c r="AI236" i="7"/>
  <c r="AI237" i="7"/>
  <c r="AI238" i="7"/>
  <c r="AI240" i="7"/>
  <c r="AI241" i="7"/>
  <c r="AI242" i="7"/>
  <c r="AI244" i="7"/>
  <c r="AI245" i="7"/>
  <c r="AI246" i="7"/>
  <c r="AI248" i="7"/>
  <c r="AI249" i="7"/>
  <c r="AI250" i="7"/>
  <c r="AI252" i="7"/>
  <c r="AI253" i="7"/>
  <c r="AI254" i="7"/>
  <c r="AI256" i="7"/>
  <c r="AI257" i="7"/>
  <c r="AI258" i="7"/>
  <c r="AI260" i="7"/>
  <c r="AI261" i="7"/>
  <c r="AI262" i="7"/>
  <c r="AI264" i="7"/>
  <c r="AI265" i="7"/>
  <c r="AI266" i="7"/>
  <c r="AI268" i="7"/>
  <c r="AI269" i="7"/>
  <c r="AI270" i="7"/>
  <c r="AI272" i="7"/>
  <c r="AI273" i="7"/>
  <c r="AI274" i="7"/>
  <c r="AI276" i="7"/>
  <c r="AI277" i="7"/>
  <c r="AI278" i="7"/>
  <c r="AI280" i="7"/>
  <c r="AI281" i="7"/>
  <c r="AI282" i="7"/>
  <c r="AI284" i="7"/>
  <c r="AI285" i="7"/>
  <c r="AI286" i="7"/>
  <c r="AI288" i="7"/>
  <c r="AI289" i="7"/>
  <c r="AI290" i="7"/>
  <c r="AI292" i="7"/>
  <c r="AI293" i="7"/>
  <c r="AI294" i="7"/>
  <c r="AI296" i="7"/>
  <c r="AI297" i="7"/>
  <c r="AI298" i="7"/>
  <c r="AI300" i="7"/>
  <c r="AI301" i="7"/>
  <c r="AI302" i="7"/>
  <c r="AI304" i="7"/>
  <c r="AI305" i="7"/>
  <c r="AI306" i="7"/>
  <c r="AI308" i="7"/>
  <c r="AI309" i="7"/>
  <c r="AI310" i="7"/>
  <c r="AI312" i="7"/>
  <c r="AI313" i="7"/>
  <c r="AI314" i="7"/>
  <c r="AI316" i="7"/>
  <c r="AI317" i="7"/>
  <c r="AI318" i="7"/>
  <c r="AI320" i="7"/>
  <c r="AI321" i="7"/>
  <c r="AI322" i="7"/>
  <c r="AI324" i="7"/>
  <c r="AI325" i="7"/>
  <c r="AI326" i="7"/>
  <c r="AI328" i="7"/>
  <c r="AI329" i="7"/>
  <c r="AI330" i="7"/>
  <c r="AI332" i="7"/>
  <c r="AI333" i="7"/>
  <c r="AI334" i="7"/>
  <c r="AI336" i="7"/>
  <c r="AI337" i="7"/>
  <c r="AI338" i="7"/>
  <c r="AI340" i="7"/>
  <c r="AI341" i="7"/>
  <c r="AI342" i="7"/>
  <c r="AI344" i="7"/>
  <c r="AI345" i="7"/>
  <c r="AI346" i="7"/>
  <c r="AI348" i="7"/>
  <c r="AI349" i="7"/>
  <c r="AI350" i="7"/>
  <c r="AI352" i="7"/>
  <c r="AI353" i="7"/>
  <c r="AI354" i="7"/>
  <c r="AI356" i="7"/>
  <c r="AI357" i="7"/>
  <c r="AI358" i="7"/>
  <c r="AI360" i="7"/>
  <c r="AI361" i="7"/>
  <c r="AI362" i="7"/>
  <c r="AI364" i="7"/>
  <c r="AI365" i="7"/>
  <c r="AI366" i="7"/>
  <c r="AI368" i="7"/>
  <c r="AI369" i="7"/>
  <c r="AI370" i="7"/>
  <c r="AI372" i="7"/>
  <c r="AI373" i="7"/>
  <c r="AI374" i="7"/>
  <c r="AI376" i="7"/>
  <c r="AI377" i="7"/>
  <c r="AI378" i="7"/>
  <c r="AI380" i="7"/>
  <c r="AI381" i="7"/>
  <c r="AI382" i="7"/>
  <c r="AI384" i="7"/>
  <c r="AI385" i="7"/>
  <c r="AI386" i="7"/>
  <c r="AI388" i="7"/>
  <c r="AI389" i="7"/>
  <c r="AI390" i="7"/>
  <c r="AI392" i="7"/>
  <c r="AI393" i="7"/>
  <c r="AI394" i="7"/>
  <c r="AI396" i="7"/>
  <c r="AI397" i="7"/>
  <c r="AI398" i="7"/>
  <c r="AI400" i="7"/>
  <c r="AI401" i="7"/>
  <c r="AI402" i="7"/>
  <c r="AI404" i="7"/>
  <c r="AI405" i="7"/>
  <c r="AI406" i="7"/>
  <c r="AI408" i="7"/>
  <c r="AI409" i="7"/>
  <c r="AI410" i="7"/>
  <c r="AI412" i="7"/>
  <c r="AI413" i="7"/>
  <c r="AI414" i="7"/>
  <c r="AI416" i="7"/>
  <c r="AI417" i="7"/>
  <c r="AI418" i="7"/>
  <c r="AI420" i="7"/>
  <c r="AI421" i="7"/>
  <c r="AI422" i="7"/>
  <c r="AI424" i="7"/>
  <c r="AI425" i="7"/>
  <c r="AI426" i="7"/>
  <c r="AI428" i="7"/>
  <c r="AI429" i="7"/>
  <c r="AI430" i="7"/>
  <c r="AI432" i="7"/>
  <c r="AI433" i="7"/>
  <c r="AI434" i="7"/>
  <c r="AI436" i="7"/>
  <c r="AI437" i="7"/>
  <c r="AI438" i="7"/>
  <c r="AI440" i="7"/>
  <c r="AI441" i="7"/>
  <c r="AI442" i="7"/>
  <c r="AI444" i="7"/>
  <c r="AI445" i="7"/>
  <c r="AI446" i="7"/>
  <c r="AI448" i="7"/>
  <c r="AI449" i="7"/>
  <c r="AI450" i="7"/>
  <c r="AI452" i="7"/>
  <c r="AI453" i="7"/>
  <c r="AI454" i="7"/>
  <c r="AI456" i="7"/>
  <c r="AI457" i="7"/>
  <c r="AI458" i="7"/>
  <c r="AI460" i="7"/>
  <c r="AI461" i="7"/>
  <c r="AI462" i="7"/>
  <c r="AI464" i="7"/>
  <c r="AI465" i="7"/>
  <c r="AI466" i="7"/>
  <c r="AI468" i="7"/>
  <c r="AI469" i="7"/>
  <c r="AI470" i="7"/>
  <c r="AI472" i="7"/>
  <c r="AI473" i="7"/>
  <c r="AI474" i="7"/>
  <c r="AI476" i="7"/>
  <c r="AI477" i="7"/>
  <c r="AI478" i="7"/>
  <c r="AI480" i="7"/>
  <c r="AI481" i="7"/>
  <c r="AI482" i="7"/>
  <c r="AI484" i="7"/>
  <c r="AI485" i="7"/>
  <c r="AI486" i="7"/>
  <c r="AI488" i="7"/>
  <c r="AI489" i="7"/>
  <c r="AI490" i="7"/>
  <c r="AI492" i="7"/>
  <c r="AI493" i="7"/>
  <c r="AI494" i="7"/>
  <c r="AI496" i="7"/>
  <c r="AI497" i="7"/>
  <c r="AI498" i="7"/>
  <c r="AI500" i="7"/>
  <c r="AI501" i="7"/>
  <c r="AI502" i="7"/>
  <c r="AI504" i="7"/>
  <c r="AI505" i="7"/>
  <c r="AI506" i="7"/>
  <c r="AI508" i="7"/>
  <c r="AI509" i="7"/>
  <c r="AI510" i="7"/>
  <c r="AI512" i="7"/>
  <c r="AI513" i="7"/>
  <c r="AI514" i="7"/>
  <c r="AI516" i="7"/>
  <c r="AI517" i="7"/>
  <c r="AI518" i="7"/>
  <c r="AI520" i="7"/>
  <c r="AI521" i="7"/>
  <c r="AI522" i="7"/>
  <c r="AI524" i="7"/>
  <c r="AI525" i="7"/>
  <c r="AI526" i="7"/>
  <c r="AI528" i="7"/>
  <c r="AI529" i="7"/>
  <c r="AI530" i="7"/>
  <c r="AI532" i="7"/>
  <c r="AI533" i="7"/>
  <c r="AI534" i="7"/>
  <c r="AI536" i="7"/>
  <c r="AI537" i="7"/>
  <c r="AI538" i="7"/>
  <c r="AI540" i="7"/>
  <c r="AI541" i="7"/>
  <c r="AI542" i="7"/>
  <c r="AI544" i="7"/>
  <c r="AI545" i="7"/>
  <c r="AI546" i="7"/>
  <c r="AI548" i="7"/>
  <c r="AI549" i="7"/>
  <c r="AI550" i="7"/>
  <c r="AI552" i="7"/>
  <c r="AI553" i="7"/>
  <c r="AI554" i="7"/>
  <c r="AI556" i="7"/>
  <c r="AI557" i="7"/>
  <c r="AI558" i="7"/>
  <c r="AI560" i="7"/>
  <c r="AI561" i="7"/>
  <c r="AI562" i="7"/>
  <c r="AI564" i="7"/>
  <c r="AI565" i="7"/>
  <c r="AI566" i="7"/>
  <c r="AI568" i="7"/>
  <c r="AI569" i="7"/>
  <c r="AI570" i="7"/>
  <c r="AI572" i="7"/>
  <c r="AI573" i="7"/>
  <c r="AI574" i="7"/>
  <c r="AI576" i="7"/>
  <c r="AI577" i="7"/>
  <c r="AI578" i="7"/>
  <c r="AI580" i="7"/>
  <c r="AI581" i="7"/>
  <c r="AI582" i="7"/>
  <c r="AI584" i="7"/>
  <c r="AI585" i="7"/>
  <c r="AI586" i="7"/>
  <c r="AI588" i="7"/>
  <c r="AI589" i="7"/>
  <c r="AI590" i="7"/>
  <c r="AI592" i="7"/>
  <c r="AI593" i="7"/>
  <c r="AI594" i="7"/>
  <c r="AI596" i="7"/>
  <c r="AI597" i="7"/>
  <c r="AI598" i="7"/>
  <c r="AI600" i="7"/>
  <c r="AI601" i="7"/>
  <c r="AI602" i="7"/>
  <c r="AI604" i="7"/>
  <c r="AI605" i="7"/>
  <c r="AI606" i="7"/>
  <c r="AI608" i="7"/>
  <c r="AI609" i="7"/>
  <c r="AI610" i="7"/>
  <c r="AI612" i="7"/>
  <c r="AI613" i="7"/>
  <c r="AI614" i="7"/>
  <c r="AI616" i="7"/>
  <c r="AI617" i="7"/>
  <c r="AI618" i="7"/>
  <c r="AI620" i="7"/>
  <c r="AI621" i="7"/>
  <c r="AI622" i="7"/>
  <c r="AI624" i="7"/>
  <c r="AI625" i="7"/>
  <c r="AI626" i="7"/>
  <c r="AI628" i="7"/>
  <c r="AI629" i="7"/>
  <c r="AI630" i="7"/>
  <c r="AI632" i="7"/>
  <c r="AI633" i="7"/>
  <c r="AI634" i="7"/>
  <c r="AI636" i="7"/>
  <c r="AI637" i="7"/>
  <c r="AI638" i="7"/>
  <c r="AI640" i="7"/>
  <c r="AI641" i="7"/>
  <c r="AI642" i="7"/>
  <c r="AI644" i="7"/>
  <c r="AI645" i="7"/>
  <c r="AI646" i="7"/>
  <c r="AI648" i="7"/>
  <c r="AI649" i="7"/>
  <c r="AI650" i="7"/>
  <c r="AI652" i="7"/>
  <c r="AI653" i="7"/>
  <c r="AI654" i="7"/>
  <c r="AI656" i="7"/>
  <c r="AI657" i="7"/>
  <c r="AI658" i="7"/>
  <c r="AI660" i="7"/>
  <c r="AI661" i="7"/>
  <c r="AI662" i="7"/>
  <c r="AI664" i="7"/>
  <c r="AI665" i="7"/>
  <c r="AI666" i="7"/>
  <c r="AI668" i="7"/>
  <c r="AI669" i="7"/>
  <c r="AI670" i="7"/>
  <c r="AI672" i="7"/>
  <c r="AI673" i="7"/>
  <c r="AI674" i="7"/>
  <c r="AI676" i="7"/>
  <c r="AI677" i="7"/>
  <c r="AI678" i="7"/>
  <c r="AI680" i="7"/>
  <c r="AI681" i="7"/>
  <c r="AI682" i="7"/>
  <c r="AI684" i="7"/>
  <c r="AI685" i="7"/>
  <c r="AI686" i="7"/>
  <c r="AI688" i="7"/>
  <c r="AI689" i="7"/>
  <c r="AI690" i="7"/>
  <c r="AI692" i="7"/>
  <c r="AI693" i="7"/>
  <c r="AI694" i="7"/>
  <c r="AI696" i="7"/>
  <c r="AI697" i="7"/>
  <c r="AI698" i="7"/>
  <c r="AI700" i="7"/>
  <c r="AI701" i="7"/>
  <c r="AI702" i="7"/>
  <c r="AI704" i="7"/>
  <c r="AI705" i="7"/>
  <c r="AI706" i="7"/>
  <c r="AI708" i="7"/>
  <c r="AI709" i="7"/>
  <c r="AI710" i="7"/>
  <c r="AI712" i="7"/>
  <c r="AI713" i="7"/>
  <c r="AI714" i="7"/>
  <c r="AI716" i="7"/>
  <c r="AI717" i="7"/>
  <c r="AI718" i="7"/>
  <c r="AI720" i="7"/>
  <c r="AI721" i="7"/>
  <c r="AI722" i="7"/>
  <c r="AI724" i="7"/>
  <c r="AI725" i="7"/>
  <c r="AI726" i="7"/>
  <c r="AI728" i="7"/>
  <c r="AI729" i="7"/>
  <c r="AI730" i="7"/>
  <c r="AI732" i="7"/>
  <c r="AI733" i="7"/>
  <c r="AI734" i="7"/>
  <c r="AI736" i="7"/>
  <c r="AI737" i="7"/>
  <c r="AI738" i="7"/>
  <c r="AI740" i="7"/>
  <c r="AI741" i="7"/>
  <c r="AI742" i="7"/>
  <c r="AI744" i="7"/>
  <c r="AI745" i="7"/>
  <c r="AI746" i="7"/>
  <c r="AI748" i="7"/>
  <c r="AI749" i="7"/>
  <c r="AI750" i="7"/>
  <c r="AI752" i="7"/>
  <c r="AI753" i="7"/>
  <c r="AI754" i="7"/>
  <c r="AI756" i="7"/>
  <c r="AI757" i="7"/>
  <c r="AI758" i="7"/>
  <c r="AI760" i="7"/>
  <c r="AI761" i="7"/>
  <c r="AI762" i="7"/>
  <c r="AI764" i="7"/>
  <c r="AI765" i="7"/>
  <c r="AI766" i="7"/>
  <c r="AI768" i="7"/>
  <c r="AI769" i="7"/>
  <c r="AI770" i="7"/>
  <c r="AI772" i="7"/>
  <c r="AI773" i="7"/>
  <c r="AI774" i="7"/>
  <c r="AI776" i="7"/>
  <c r="AI777" i="7"/>
  <c r="AI778" i="7"/>
  <c r="AI780" i="7"/>
  <c r="AI781" i="7"/>
  <c r="AI782" i="7"/>
  <c r="AI784" i="7"/>
  <c r="AI785" i="7"/>
  <c r="AI786" i="7"/>
  <c r="AI788" i="7"/>
  <c r="AI789" i="7"/>
  <c r="AI790" i="7"/>
  <c r="AI792" i="7"/>
  <c r="AI793" i="7"/>
  <c r="AI794" i="7"/>
  <c r="AI796" i="7"/>
  <c r="AI797" i="7"/>
  <c r="AI798" i="7"/>
  <c r="AI800" i="7"/>
  <c r="AI801" i="7"/>
  <c r="AI802" i="7"/>
  <c r="AI804" i="7"/>
  <c r="AI805" i="7"/>
  <c r="AI806" i="7"/>
  <c r="AI808" i="7"/>
  <c r="AI809" i="7"/>
  <c r="AI810" i="7"/>
  <c r="AI812" i="7"/>
  <c r="AI813" i="7"/>
  <c r="AI814" i="7"/>
  <c r="AI816" i="7"/>
  <c r="AI817" i="7"/>
  <c r="AI818" i="7"/>
  <c r="AI820" i="7"/>
  <c r="AI821" i="7"/>
  <c r="AI822" i="7"/>
  <c r="AI824" i="7"/>
  <c r="AI825" i="7"/>
  <c r="AI826" i="7"/>
  <c r="AI828" i="7"/>
  <c r="AI829" i="7"/>
  <c r="AI830" i="7"/>
  <c r="AI832" i="7"/>
  <c r="AI833" i="7"/>
  <c r="AI834" i="7"/>
  <c r="AI836" i="7"/>
  <c r="AI837" i="7"/>
  <c r="AI838" i="7"/>
  <c r="AI840" i="7"/>
  <c r="AI841" i="7"/>
  <c r="AI842" i="7"/>
  <c r="AI844" i="7"/>
  <c r="AI845" i="7"/>
  <c r="AI846" i="7"/>
  <c r="AI848" i="7"/>
  <c r="AI849" i="7"/>
  <c r="AI850" i="7"/>
  <c r="AI852" i="7"/>
  <c r="AI853" i="7"/>
  <c r="AI854" i="7"/>
  <c r="AI856" i="7"/>
  <c r="AI857" i="7"/>
  <c r="AI858" i="7"/>
  <c r="AI860" i="7"/>
  <c r="AI861" i="7"/>
  <c r="AI862" i="7"/>
  <c r="AI864" i="7"/>
  <c r="AI865" i="7"/>
  <c r="AI866" i="7"/>
  <c r="AI868" i="7"/>
  <c r="AI869" i="7"/>
  <c r="AI870" i="7"/>
  <c r="AI872" i="7"/>
  <c r="AI873" i="7"/>
  <c r="AI874" i="7"/>
  <c r="AI876" i="7"/>
  <c r="AI877" i="7"/>
  <c r="AI878" i="7"/>
  <c r="AI880" i="7"/>
  <c r="AI881" i="7"/>
  <c r="AI882" i="7"/>
  <c r="AI884" i="7"/>
  <c r="AI885" i="7"/>
  <c r="AI886" i="7"/>
  <c r="AI888" i="7"/>
  <c r="AI889" i="7"/>
  <c r="AI890" i="7"/>
  <c r="AI892" i="7"/>
  <c r="AI893" i="7"/>
  <c r="AI894" i="7"/>
  <c r="AI896" i="7"/>
  <c r="AI897" i="7"/>
  <c r="AI898" i="7"/>
  <c r="AI900" i="7"/>
  <c r="AI901" i="7"/>
  <c r="AI902" i="7"/>
  <c r="AI904" i="7"/>
  <c r="AI905" i="7"/>
  <c r="AI906" i="7"/>
  <c r="AI908" i="7"/>
  <c r="AI909" i="7"/>
  <c r="AI910" i="7"/>
  <c r="AI912" i="7"/>
  <c r="AI913" i="7"/>
  <c r="AI914" i="7"/>
  <c r="AI916" i="7"/>
  <c r="AI917" i="7"/>
  <c r="AI918" i="7"/>
  <c r="AI920" i="7"/>
  <c r="AI921" i="7"/>
  <c r="AI922" i="7"/>
  <c r="AI924" i="7"/>
  <c r="AI925" i="7"/>
  <c r="AI926" i="7"/>
  <c r="AI928" i="7"/>
  <c r="AI929" i="7"/>
  <c r="AI930" i="7"/>
  <c r="AI932" i="7"/>
  <c r="AI933" i="7"/>
  <c r="AI934" i="7"/>
  <c r="AI936" i="7"/>
  <c r="AI937" i="7"/>
  <c r="AI938" i="7"/>
  <c r="AI940" i="7"/>
  <c r="AI941" i="7"/>
  <c r="AI942" i="7"/>
  <c r="AI944" i="7"/>
  <c r="AI945" i="7"/>
  <c r="AI946" i="7"/>
  <c r="AI948" i="7"/>
  <c r="AI949" i="7"/>
  <c r="AI950" i="7"/>
  <c r="AI952" i="7"/>
  <c r="AI953" i="7"/>
  <c r="AI954" i="7"/>
  <c r="AI956" i="7"/>
  <c r="AI957" i="7"/>
  <c r="AI958" i="7"/>
  <c r="AI960" i="7"/>
  <c r="AI961" i="7"/>
  <c r="AI962" i="7"/>
  <c r="AI964" i="7"/>
  <c r="AI965" i="7"/>
  <c r="AI966" i="7"/>
  <c r="AI968" i="7"/>
  <c r="AI969" i="7"/>
  <c r="AI970" i="7"/>
  <c r="AI972" i="7"/>
  <c r="AI973" i="7"/>
  <c r="AI974" i="7"/>
  <c r="AI976" i="7"/>
  <c r="AI977" i="7"/>
  <c r="AI978" i="7"/>
  <c r="AI980" i="7"/>
  <c r="AI981" i="7"/>
  <c r="AI982" i="7"/>
  <c r="AI984" i="7"/>
  <c r="AI985" i="7"/>
  <c r="AI986" i="7"/>
  <c r="AI988" i="7"/>
  <c r="AI989" i="7"/>
  <c r="AI990" i="7"/>
  <c r="AI992" i="7"/>
  <c r="AI993" i="7"/>
  <c r="AI994" i="7"/>
  <c r="AI996" i="7"/>
  <c r="AI997" i="7"/>
  <c r="AI998" i="7"/>
  <c r="AI1000" i="7"/>
  <c r="AI1001" i="7"/>
  <c r="AI1002" i="7"/>
  <c r="AI1004" i="7"/>
  <c r="AI1005" i="7"/>
  <c r="AI1006" i="7"/>
  <c r="AI1008" i="7"/>
  <c r="AI1009" i="7"/>
  <c r="AI1010" i="7"/>
  <c r="AI1012" i="7"/>
  <c r="AI1013" i="7"/>
  <c r="AI1014" i="7"/>
  <c r="AI1016" i="7"/>
  <c r="AI1017" i="7"/>
  <c r="AI1018" i="7"/>
  <c r="AI1020" i="7"/>
  <c r="AI1021" i="7"/>
  <c r="AI1022" i="7"/>
  <c r="AI1024" i="7"/>
  <c r="AI1025" i="7"/>
  <c r="AI1026" i="7"/>
  <c r="AI1028" i="7"/>
  <c r="AI1029" i="7"/>
  <c r="AI1030" i="7"/>
  <c r="AI1032" i="7"/>
  <c r="AI1033" i="7"/>
  <c r="AI1034" i="7"/>
  <c r="AI1036" i="7"/>
  <c r="AI1037" i="7"/>
  <c r="AI1038" i="7"/>
  <c r="AI1040" i="7"/>
  <c r="AI1041" i="7"/>
  <c r="AI1042" i="7"/>
  <c r="AI1044" i="7"/>
  <c r="AI1045" i="7"/>
  <c r="AI1046" i="7"/>
  <c r="AI1048" i="7"/>
  <c r="AI1049" i="7"/>
  <c r="AI1050" i="7"/>
  <c r="AI1052" i="7"/>
  <c r="AI1053" i="7"/>
  <c r="AI1054" i="7"/>
  <c r="AI1056" i="7"/>
  <c r="AI1057" i="7"/>
  <c r="AI1058" i="7"/>
  <c r="AI1060" i="7"/>
  <c r="AI1061" i="7"/>
  <c r="AI1062" i="7"/>
  <c r="AI1064" i="7"/>
  <c r="AI1065" i="7"/>
  <c r="AI1066" i="7"/>
  <c r="AI1068" i="7"/>
  <c r="AI1069" i="7"/>
  <c r="AI1070" i="7"/>
  <c r="AI1072" i="7"/>
  <c r="AI1073" i="7"/>
  <c r="AI1074" i="7"/>
  <c r="AI1076" i="7"/>
  <c r="AI1077" i="7"/>
  <c r="AI1078" i="7"/>
  <c r="AI1080" i="7"/>
  <c r="AI1081" i="7"/>
  <c r="AI1082" i="7"/>
  <c r="AI1084" i="7"/>
  <c r="AI1085" i="7"/>
  <c r="AI1086" i="7"/>
  <c r="AI1088" i="7"/>
  <c r="AI1089" i="7"/>
  <c r="AI1090" i="7"/>
  <c r="AI1092" i="7"/>
  <c r="AI1093" i="7"/>
  <c r="AI1094" i="7"/>
  <c r="AI1096" i="7"/>
  <c r="AI1097" i="7"/>
  <c r="AI1098" i="7"/>
  <c r="AI1100" i="7"/>
  <c r="AI1101" i="7"/>
  <c r="AI1102" i="7"/>
  <c r="AI1104" i="7"/>
  <c r="AI1105" i="7"/>
  <c r="AI1106" i="7"/>
  <c r="AI1108" i="7"/>
  <c r="AI1109" i="7"/>
  <c r="AI1110" i="7"/>
  <c r="AI1112" i="7"/>
  <c r="AI1113" i="7"/>
  <c r="AI1114" i="7"/>
  <c r="AI1116" i="7"/>
  <c r="AI1117" i="7"/>
  <c r="AI1118" i="7"/>
  <c r="AI1120" i="7"/>
  <c r="AI1121" i="7"/>
  <c r="AI1122" i="7"/>
  <c r="AI1124" i="7"/>
  <c r="AI1125" i="7"/>
  <c r="AI1126" i="7"/>
  <c r="AI1128" i="7"/>
  <c r="AI1129" i="7"/>
  <c r="AI1130" i="7"/>
  <c r="AI1132" i="7"/>
  <c r="AI1133" i="7"/>
  <c r="AI1134" i="7"/>
  <c r="AI1136" i="7"/>
  <c r="AI1137" i="7"/>
  <c r="AI1138" i="7"/>
  <c r="AI1140" i="7"/>
  <c r="AI1141" i="7"/>
  <c r="AI1142" i="7"/>
  <c r="AI1144" i="7"/>
  <c r="AI1145" i="7"/>
  <c r="AI1146" i="7"/>
  <c r="AI1148" i="7"/>
  <c r="AI1149" i="7"/>
  <c r="AI1150" i="7"/>
  <c r="AI1152" i="7"/>
  <c r="AI1153" i="7"/>
  <c r="AI1154" i="7"/>
  <c r="AI1156" i="7"/>
  <c r="AI1157" i="7"/>
  <c r="AI1158" i="7"/>
  <c r="AI1160" i="7"/>
  <c r="AI1161" i="7"/>
  <c r="AI1162" i="7"/>
  <c r="AI1164" i="7"/>
  <c r="AI1165" i="7"/>
  <c r="AI1166" i="7"/>
  <c r="AI1168" i="7"/>
  <c r="AI1169" i="7"/>
  <c r="AI1170" i="7"/>
  <c r="AI1172" i="7"/>
  <c r="AI1173" i="7"/>
  <c r="AI1174" i="7"/>
  <c r="AI1176" i="7"/>
  <c r="AI1177" i="7"/>
  <c r="AI1178" i="7"/>
  <c r="AI1180" i="7"/>
  <c r="AI1181" i="7"/>
  <c r="AI1182" i="7"/>
  <c r="AI1184" i="7"/>
  <c r="AI1185" i="7"/>
  <c r="AI1186" i="7"/>
  <c r="AI1188" i="7"/>
  <c r="AI1189" i="7"/>
  <c r="AI1190" i="7"/>
  <c r="AI1192" i="7"/>
  <c r="AI1193" i="7"/>
  <c r="AI1194" i="7"/>
  <c r="AI1196" i="7"/>
  <c r="AI1197" i="7"/>
  <c r="AI1198" i="7"/>
  <c r="AI1200" i="7"/>
  <c r="AI1201" i="7"/>
  <c r="AI1202" i="7"/>
  <c r="AI1204" i="7"/>
  <c r="AI1205" i="7"/>
  <c r="AI1206" i="7"/>
  <c r="AI1208" i="7"/>
  <c r="AI1209" i="7"/>
  <c r="AI1210" i="7"/>
  <c r="AI1212" i="7"/>
  <c r="AI1213" i="7"/>
  <c r="AI1214" i="7"/>
  <c r="AI1216" i="7"/>
  <c r="AI1217" i="7"/>
  <c r="AI1218" i="7"/>
  <c r="AI1220" i="7"/>
  <c r="AI1221" i="7"/>
  <c r="AI1222" i="7"/>
  <c r="AI1224" i="7"/>
  <c r="AI1225" i="7"/>
  <c r="AI1226" i="7"/>
  <c r="AI1228" i="7"/>
  <c r="AI1229" i="7"/>
  <c r="AI1230" i="7"/>
  <c r="AI1232" i="7"/>
  <c r="AI1233" i="7"/>
  <c r="AI1234" i="7"/>
  <c r="AI1236" i="7"/>
  <c r="AI1237" i="7"/>
  <c r="AI1238" i="7"/>
  <c r="AI1240" i="7"/>
  <c r="AI1241" i="7"/>
  <c r="AI1242" i="7"/>
  <c r="AI1244" i="7"/>
  <c r="AI1245" i="7"/>
  <c r="AI1246" i="7"/>
  <c r="AI1248" i="7"/>
  <c r="AI1249" i="7"/>
  <c r="AI1250" i="7"/>
  <c r="AI1252" i="7"/>
  <c r="AI1253" i="7"/>
  <c r="AI1254" i="7"/>
  <c r="AI1256" i="7"/>
  <c r="AI1257" i="7"/>
  <c r="AI1258" i="7"/>
  <c r="AI1260" i="7"/>
  <c r="AI1261" i="7"/>
  <c r="AI1262" i="7"/>
  <c r="AI1264" i="7"/>
  <c r="AI1265" i="7"/>
  <c r="AI1266" i="7"/>
  <c r="AI1268" i="7"/>
  <c r="AI1269" i="7"/>
  <c r="AI1270" i="7"/>
  <c r="AI1272" i="7"/>
  <c r="AI1273" i="7"/>
  <c r="AI1274" i="7"/>
  <c r="AI1276" i="7"/>
  <c r="AI1277" i="7"/>
  <c r="AI1278" i="7"/>
  <c r="AI1280" i="7"/>
  <c r="AI1281" i="7"/>
  <c r="AI1282" i="7"/>
  <c r="AI1284" i="7"/>
  <c r="AI1285" i="7"/>
  <c r="AI1286" i="7"/>
  <c r="AI1288" i="7"/>
  <c r="AI1289" i="7"/>
  <c r="AI1290" i="7"/>
  <c r="AI1292" i="7"/>
  <c r="AI1293" i="7"/>
  <c r="AI1294" i="7"/>
  <c r="AI1296" i="7"/>
  <c r="AI1297" i="7"/>
  <c r="AI1298" i="7"/>
  <c r="AI1300" i="7"/>
  <c r="AI1301" i="7"/>
  <c r="AI1302" i="7"/>
  <c r="AI1304" i="7"/>
  <c r="AI1305" i="7"/>
  <c r="AI1306" i="7"/>
  <c r="AI1308" i="7"/>
  <c r="AI1309" i="7"/>
  <c r="AI1310" i="7"/>
  <c r="AI1312" i="7"/>
  <c r="AI1313" i="7"/>
  <c r="AI1314" i="7"/>
  <c r="AI1316" i="7"/>
  <c r="AI1317" i="7"/>
  <c r="AI1318" i="7"/>
  <c r="AI1320" i="7"/>
  <c r="AI1321" i="7"/>
  <c r="AI1322" i="7"/>
  <c r="AI1324" i="7"/>
  <c r="AI1325" i="7"/>
  <c r="AI1326" i="7"/>
  <c r="AI1328" i="7"/>
  <c r="AI1329" i="7"/>
  <c r="AI1330" i="7"/>
  <c r="AI1332" i="7"/>
  <c r="AI1333" i="7"/>
  <c r="AI1334" i="7"/>
  <c r="AI1336" i="7"/>
  <c r="AI1337" i="7"/>
  <c r="AI1338" i="7"/>
  <c r="AI1340" i="7"/>
  <c r="AI1341" i="7"/>
  <c r="AI1342" i="7"/>
  <c r="AI1344" i="7"/>
  <c r="AI1345" i="7"/>
  <c r="AI1346" i="7"/>
  <c r="AI1348" i="7"/>
  <c r="AI1349" i="7"/>
  <c r="AI1350" i="7"/>
  <c r="AI1352" i="7"/>
  <c r="AI1353" i="7"/>
  <c r="AI1354" i="7"/>
  <c r="AI1356" i="7"/>
  <c r="AI1357" i="7"/>
  <c r="AI1358" i="7"/>
  <c r="AI1360" i="7"/>
  <c r="AI1361" i="7"/>
  <c r="AI1362" i="7"/>
  <c r="AI1364" i="7"/>
  <c r="AI1365" i="7"/>
  <c r="AI1366" i="7"/>
  <c r="AI1368" i="7"/>
  <c r="AI1369" i="7"/>
  <c r="AI1370" i="7"/>
  <c r="AI1372" i="7"/>
  <c r="AI1373" i="7"/>
  <c r="AI1374" i="7"/>
  <c r="AI1376" i="7"/>
  <c r="AI1377" i="7"/>
  <c r="AI1378" i="7"/>
  <c r="AI1380" i="7"/>
  <c r="AI1381" i="7"/>
  <c r="AI1382" i="7"/>
  <c r="AI1384" i="7"/>
  <c r="AI1385" i="7"/>
  <c r="AI1386" i="7"/>
  <c r="AI1388" i="7"/>
  <c r="AI1389" i="7"/>
  <c r="AI1390" i="7"/>
  <c r="AI1392" i="7"/>
  <c r="AI1393" i="7"/>
  <c r="AI1394" i="7"/>
  <c r="AI1396" i="7"/>
  <c r="AI1397" i="7"/>
  <c r="AI1398" i="7"/>
  <c r="AI1400" i="7"/>
  <c r="AI1401" i="7"/>
  <c r="AI1402" i="7"/>
  <c r="AI1404" i="7"/>
  <c r="AI1405" i="7"/>
  <c r="AI1406" i="7"/>
  <c r="AI1408" i="7"/>
  <c r="AI1409" i="7"/>
  <c r="AI1410" i="7"/>
  <c r="AI1412" i="7"/>
  <c r="AI1413" i="7"/>
  <c r="AI1414" i="7"/>
  <c r="AI1416" i="7"/>
  <c r="AI1417" i="7"/>
  <c r="AI1418" i="7"/>
  <c r="AI1420" i="7"/>
  <c r="AI1421" i="7"/>
  <c r="AI1422" i="7"/>
  <c r="AI1424" i="7"/>
  <c r="AI1425" i="7"/>
  <c r="AI1426" i="7"/>
  <c r="AI1428" i="7"/>
  <c r="AI1429" i="7"/>
  <c r="AI1430" i="7"/>
  <c r="AI1432" i="7"/>
  <c r="AI1433" i="7"/>
  <c r="AI1434" i="7"/>
  <c r="AI1436" i="7"/>
  <c r="AI1437" i="7"/>
  <c r="AI1438" i="7"/>
  <c r="AI1440" i="7"/>
  <c r="AI1441" i="7"/>
  <c r="AI1442" i="7"/>
  <c r="AI1444" i="7"/>
  <c r="AI1445" i="7"/>
  <c r="AI1446" i="7"/>
  <c r="AI1448" i="7"/>
  <c r="AI1449" i="7"/>
  <c r="AI1450" i="7"/>
  <c r="AI1452" i="7"/>
  <c r="AI1453" i="7"/>
  <c r="AI1454" i="7"/>
  <c r="AI1456" i="7"/>
  <c r="AI1457" i="7"/>
  <c r="AI1458" i="7"/>
  <c r="AI1460" i="7"/>
  <c r="AI1461" i="7"/>
  <c r="AI1462" i="7"/>
  <c r="AI1464" i="7"/>
  <c r="AI1465" i="7"/>
  <c r="AI1466" i="7"/>
  <c r="AI1468" i="7"/>
  <c r="AI1469" i="7"/>
  <c r="AI1470" i="7"/>
  <c r="AI1472" i="7"/>
  <c r="AI1473" i="7"/>
  <c r="AI1474" i="7"/>
  <c r="AI1476" i="7"/>
  <c r="AI1477" i="7"/>
  <c r="AI1478" i="7"/>
  <c r="AI1480" i="7"/>
  <c r="AI1481" i="7"/>
  <c r="AI1482" i="7"/>
  <c r="AI1484" i="7"/>
  <c r="AI1485" i="7"/>
  <c r="AI1486" i="7"/>
  <c r="AI1488" i="7"/>
  <c r="AI1489" i="7"/>
  <c r="AI1490" i="7"/>
  <c r="AI1492" i="7"/>
  <c r="AI1493" i="7"/>
  <c r="AI1494" i="7"/>
  <c r="AI1496" i="7"/>
  <c r="AI1497" i="7"/>
  <c r="AI1498" i="7"/>
  <c r="AI1500" i="7"/>
  <c r="AI1501" i="7"/>
  <c r="AI1502" i="7"/>
  <c r="AI1504" i="7"/>
  <c r="AI1505" i="7"/>
  <c r="AI1506" i="7"/>
  <c r="AI1503" i="7" l="1"/>
  <c r="AI1499" i="7"/>
  <c r="AI1495" i="7"/>
  <c r="AI1491" i="7"/>
  <c r="AI1487" i="7"/>
  <c r="AI1483" i="7"/>
  <c r="AI1479" i="7"/>
  <c r="AI1475" i="7"/>
  <c r="AI1471" i="7"/>
  <c r="AI1463" i="7"/>
  <c r="AI1467" i="7"/>
  <c r="AI1455" i="7"/>
  <c r="AI1447" i="7"/>
  <c r="AI1439" i="7"/>
  <c r="AI1431" i="7"/>
  <c r="AI1427" i="7"/>
  <c r="AI1423" i="7"/>
  <c r="AI1419" i="7"/>
  <c r="AI1411" i="7"/>
  <c r="AI1403" i="7"/>
  <c r="AI1399" i="7"/>
  <c r="AI1391" i="7"/>
  <c r="AI1383" i="7"/>
  <c r="AI1375" i="7"/>
  <c r="AI1367" i="7"/>
  <c r="AI1359" i="7"/>
  <c r="AI1351" i="7"/>
  <c r="AI1347" i="7"/>
  <c r="AI1339" i="7"/>
  <c r="AI1331" i="7"/>
  <c r="AI1323" i="7"/>
  <c r="AI1315" i="7"/>
  <c r="AI1307" i="7"/>
  <c r="AI1299" i="7"/>
  <c r="AI1291" i="7"/>
  <c r="AI1283" i="7"/>
  <c r="AI1275" i="7"/>
  <c r="AI1267" i="7"/>
  <c r="AI1259" i="7"/>
  <c r="AI1255" i="7"/>
  <c r="AI1247" i="7"/>
  <c r="AI1239" i="7"/>
  <c r="AI1231" i="7"/>
  <c r="AI1223" i="7"/>
  <c r="AI1215" i="7"/>
  <c r="AI1207" i="7"/>
  <c r="AI1199" i="7"/>
  <c r="AI1191" i="7"/>
  <c r="AI1183" i="7"/>
  <c r="AI1175" i="7"/>
  <c r="AI1167" i="7"/>
  <c r="AI1159" i="7"/>
  <c r="AI1151" i="7"/>
  <c r="AI1143" i="7"/>
  <c r="AI1135" i="7"/>
  <c r="AI1127" i="7"/>
  <c r="AI1119" i="7"/>
  <c r="AI1111" i="7"/>
  <c r="AI1103" i="7"/>
  <c r="AI1095" i="7"/>
  <c r="AI1087" i="7"/>
  <c r="AI1079" i="7"/>
  <c r="AI1071" i="7"/>
  <c r="AI1063" i="7"/>
  <c r="AI1055" i="7"/>
  <c r="AI1047" i="7"/>
  <c r="AI1039" i="7"/>
  <c r="AI1031" i="7"/>
  <c r="AI1023" i="7"/>
  <c r="AI1015" i="7"/>
  <c r="AI1007" i="7"/>
  <c r="AI995" i="7"/>
  <c r="AI987" i="7"/>
  <c r="AI979" i="7"/>
  <c r="AI971" i="7"/>
  <c r="AI963" i="7"/>
  <c r="AI955" i="7"/>
  <c r="AI947" i="7"/>
  <c r="AI943" i="7"/>
  <c r="AI935" i="7"/>
  <c r="AI927" i="7"/>
  <c r="AI919" i="7"/>
  <c r="AI911" i="7"/>
  <c r="AI903" i="7"/>
  <c r="AI895" i="7"/>
  <c r="AI891" i="7"/>
  <c r="AI887" i="7"/>
  <c r="AI883" i="7"/>
  <c r="AI879" i="7"/>
  <c r="AI867" i="7"/>
  <c r="AI859" i="7"/>
  <c r="AI851" i="7"/>
  <c r="AI843" i="7"/>
  <c r="AI835" i="7"/>
  <c r="AI827" i="7"/>
  <c r="AI747" i="7"/>
  <c r="AI1459" i="7"/>
  <c r="AI1451" i="7"/>
  <c r="AI1443" i="7"/>
  <c r="AI1435" i="7"/>
  <c r="AI1415" i="7"/>
  <c r="AI1407" i="7"/>
  <c r="AI1395" i="7"/>
  <c r="AI1387" i="7"/>
  <c r="AI1379" i="7"/>
  <c r="AI1371" i="7"/>
  <c r="AI1363" i="7"/>
  <c r="AI1355" i="7"/>
  <c r="AI1343" i="7"/>
  <c r="AI1335" i="7"/>
  <c r="AI1327" i="7"/>
  <c r="AI1319" i="7"/>
  <c r="AI1311" i="7"/>
  <c r="AI1303" i="7"/>
  <c r="AI1295" i="7"/>
  <c r="AI1287" i="7"/>
  <c r="AI1279" i="7"/>
  <c r="AI1271" i="7"/>
  <c r="AI1263" i="7"/>
  <c r="AI1251" i="7"/>
  <c r="AI1243" i="7"/>
  <c r="AI1235" i="7"/>
  <c r="AI1227" i="7"/>
  <c r="AI1219" i="7"/>
  <c r="AI1211" i="7"/>
  <c r="AI1203" i="7"/>
  <c r="AI1195" i="7"/>
  <c r="AI1187" i="7"/>
  <c r="AI1179" i="7"/>
  <c r="AI1171" i="7"/>
  <c r="AI1163" i="7"/>
  <c r="AI1155" i="7"/>
  <c r="AI1147" i="7"/>
  <c r="AI1139" i="7"/>
  <c r="AI1131" i="7"/>
  <c r="AI1123" i="7"/>
  <c r="AI1115" i="7"/>
  <c r="AI1107" i="7"/>
  <c r="AI1099" i="7"/>
  <c r="AI1091" i="7"/>
  <c r="AI1083" i="7"/>
  <c r="AI1075" i="7"/>
  <c r="AI1067" i="7"/>
  <c r="AI1059" i="7"/>
  <c r="AI1051" i="7"/>
  <c r="AI1043" i="7"/>
  <c r="AI1035" i="7"/>
  <c r="AI1027" i="7"/>
  <c r="AI1019" i="7"/>
  <c r="AI1011" i="7"/>
  <c r="AI1003" i="7"/>
  <c r="AI999" i="7"/>
  <c r="AI991" i="7"/>
  <c r="AI983" i="7"/>
  <c r="AI975" i="7"/>
  <c r="AI967" i="7"/>
  <c r="AI959" i="7"/>
  <c r="AI951" i="7"/>
  <c r="AI939" i="7"/>
  <c r="AI931" i="7"/>
  <c r="AI923" i="7"/>
  <c r="AI915" i="7"/>
  <c r="AI907" i="7"/>
  <c r="AI899" i="7"/>
  <c r="AI875" i="7"/>
  <c r="AI871" i="7"/>
  <c r="AI863" i="7"/>
  <c r="AI855" i="7"/>
  <c r="AI847" i="7"/>
  <c r="AI839" i="7"/>
  <c r="AI831" i="7"/>
  <c r="AI823" i="7"/>
  <c r="AI819" i="7"/>
  <c r="AI815" i="7"/>
  <c r="AI811" i="7"/>
  <c r="AI807" i="7"/>
  <c r="AI803" i="7"/>
  <c r="AI799" i="7"/>
  <c r="AI795" i="7"/>
  <c r="AI791" i="7"/>
  <c r="AI787" i="7"/>
  <c r="AI783" i="7"/>
  <c r="AI779" i="7"/>
  <c r="AI775" i="7"/>
  <c r="AI771" i="7"/>
  <c r="AI767" i="7"/>
  <c r="AI763" i="7"/>
  <c r="AI759" i="7"/>
  <c r="AI755" i="7"/>
  <c r="AI751" i="7"/>
  <c r="AI743" i="7"/>
  <c r="AI739" i="7"/>
  <c r="AI735" i="7"/>
  <c r="AI731" i="7"/>
  <c r="AI727" i="7"/>
  <c r="AI723" i="7"/>
  <c r="AI719" i="7"/>
  <c r="AI715" i="7"/>
  <c r="AI711" i="7"/>
  <c r="AI707" i="7"/>
  <c r="AI703" i="7"/>
  <c r="AI699" i="7"/>
  <c r="AI695" i="7"/>
  <c r="AI691" i="7"/>
  <c r="AI687" i="7"/>
  <c r="AI683" i="7"/>
  <c r="AI679" i="7"/>
  <c r="AI675" i="7"/>
  <c r="AI671" i="7"/>
  <c r="AI667" i="7"/>
  <c r="AI663" i="7"/>
  <c r="AI659" i="7"/>
  <c r="AI655" i="7"/>
  <c r="AI651" i="7"/>
  <c r="AI647" i="7"/>
  <c r="AI643" i="7"/>
  <c r="AI639" i="7"/>
  <c r="AI635" i="7"/>
  <c r="AI631" i="7"/>
  <c r="AI627" i="7"/>
  <c r="AI623" i="7"/>
  <c r="AI619" i="7"/>
  <c r="AI615" i="7"/>
  <c r="AI611" i="7"/>
  <c r="AI607" i="7"/>
  <c r="AI603" i="7"/>
  <c r="AI599" i="7"/>
  <c r="AI595" i="7"/>
  <c r="AI591" i="7"/>
  <c r="AI587" i="7"/>
  <c r="AI583" i="7"/>
  <c r="AI579" i="7"/>
  <c r="AI575" i="7"/>
  <c r="AI571" i="7"/>
  <c r="AI567" i="7"/>
  <c r="AI563" i="7"/>
  <c r="AI559" i="7"/>
  <c r="AI555" i="7"/>
  <c r="AI551" i="7"/>
  <c r="AI547" i="7"/>
  <c r="AI543" i="7"/>
  <c r="AI539" i="7"/>
  <c r="AI535" i="7"/>
  <c r="AI531" i="7"/>
  <c r="AI527" i="7"/>
  <c r="AI523" i="7"/>
  <c r="AI519" i="7"/>
  <c r="AI515" i="7"/>
  <c r="AI511" i="7"/>
  <c r="AI507" i="7"/>
  <c r="AI503" i="7"/>
  <c r="AI499" i="7"/>
  <c r="AI495" i="7"/>
  <c r="AI491" i="7"/>
  <c r="AI487" i="7"/>
  <c r="AI483" i="7"/>
  <c r="AI479" i="7"/>
  <c r="AI475" i="7"/>
  <c r="AI471" i="7"/>
  <c r="AI467" i="7"/>
  <c r="AI463" i="7"/>
  <c r="AI459" i="7"/>
  <c r="AI455" i="7"/>
  <c r="AI451" i="7"/>
  <c r="AI447" i="7"/>
  <c r="AI443" i="7"/>
  <c r="AI439" i="7"/>
  <c r="AI435" i="7"/>
  <c r="AI431" i="7"/>
  <c r="AI427" i="7"/>
  <c r="AI423" i="7"/>
  <c r="AI419" i="7"/>
  <c r="AI415" i="7"/>
  <c r="AI411" i="7"/>
  <c r="AI407" i="7"/>
  <c r="AI403" i="7"/>
  <c r="AI399" i="7"/>
  <c r="AI395" i="7"/>
  <c r="AI391" i="7"/>
  <c r="AI387" i="7"/>
  <c r="AI383" i="7"/>
  <c r="AI379" i="7"/>
  <c r="AI375" i="7"/>
  <c r="AI371" i="7"/>
  <c r="AI367" i="7"/>
  <c r="AI363" i="7"/>
  <c r="AI359" i="7"/>
  <c r="AI355" i="7"/>
  <c r="AI351" i="7"/>
  <c r="AI347" i="7"/>
  <c r="AI343" i="7"/>
  <c r="AI339" i="7"/>
  <c r="AI335" i="7"/>
  <c r="AI331" i="7"/>
  <c r="AI327" i="7"/>
  <c r="AI323" i="7"/>
  <c r="AI319" i="7"/>
  <c r="AI315" i="7"/>
  <c r="AI311" i="7"/>
  <c r="AI307" i="7"/>
  <c r="AI303" i="7"/>
  <c r="AI299" i="7"/>
  <c r="AI295" i="7"/>
  <c r="AI291" i="7"/>
  <c r="AI287" i="7"/>
  <c r="AI283" i="7"/>
  <c r="AI279" i="7"/>
  <c r="AI275" i="7"/>
  <c r="AI271" i="7"/>
  <c r="AI267" i="7"/>
  <c r="AI263" i="7"/>
  <c r="AI259" i="7"/>
  <c r="AI255" i="7"/>
  <c r="AI251" i="7"/>
  <c r="AI247" i="7"/>
  <c r="AI243" i="7"/>
  <c r="AI239" i="7"/>
  <c r="AI235" i="7"/>
  <c r="AI231" i="7"/>
  <c r="AI227" i="7"/>
  <c r="AI223" i="7"/>
  <c r="AI219" i="7"/>
  <c r="AI215" i="7"/>
  <c r="AI211" i="7"/>
  <c r="AI207" i="7"/>
  <c r="AI203" i="7"/>
  <c r="AI199" i="7"/>
  <c r="AI195" i="7"/>
  <c r="AI191" i="7"/>
  <c r="AI187" i="7"/>
  <c r="AI183" i="7"/>
  <c r="AI179" i="7"/>
  <c r="AI175" i="7"/>
  <c r="AI171" i="7"/>
  <c r="AI167" i="7"/>
  <c r="AI163" i="7"/>
  <c r="AI159" i="7"/>
  <c r="AI155" i="7"/>
  <c r="AI151" i="7"/>
  <c r="AI147" i="7"/>
  <c r="AI143" i="7"/>
  <c r="AI139" i="7"/>
  <c r="AI135" i="7"/>
  <c r="AI131" i="7"/>
  <c r="AI127" i="7"/>
  <c r="AI123" i="7"/>
  <c r="AI119" i="7"/>
  <c r="AI115" i="7"/>
  <c r="AI111" i="7"/>
  <c r="AI107" i="7"/>
  <c r="AI103" i="7"/>
  <c r="AI99" i="7"/>
  <c r="AI95" i="7"/>
  <c r="AI91" i="7"/>
  <c r="AI87" i="7"/>
  <c r="AI83" i="7"/>
  <c r="AI79" i="7"/>
  <c r="AI75" i="7"/>
  <c r="AI71" i="7"/>
  <c r="AI67" i="7"/>
  <c r="AI63" i="7"/>
  <c r="AI59" i="7"/>
  <c r="AI55" i="7"/>
  <c r="AI51" i="7"/>
  <c r="AI47" i="7"/>
  <c r="AI43" i="7"/>
  <c r="AI39" i="7"/>
  <c r="AI35" i="7"/>
  <c r="AI31" i="7"/>
  <c r="AI27" i="7"/>
  <c r="AI23" i="7"/>
  <c r="AI19" i="7"/>
  <c r="AI15" i="7"/>
  <c r="AI11" i="7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0" i="19"/>
  <c r="C581" i="19"/>
  <c r="C582" i="19"/>
  <c r="C583" i="19"/>
  <c r="C584" i="19"/>
  <c r="C585" i="19"/>
  <c r="C586" i="19"/>
  <c r="C587" i="19"/>
  <c r="C588" i="19"/>
  <c r="C589" i="19"/>
  <c r="C590" i="19"/>
  <c r="C591" i="19"/>
  <c r="C592" i="19"/>
  <c r="C593" i="19"/>
  <c r="C594" i="19"/>
  <c r="C595" i="19"/>
  <c r="C596" i="19"/>
  <c r="C597" i="19"/>
  <c r="C598" i="19"/>
  <c r="C599" i="19"/>
  <c r="C600" i="19"/>
  <c r="C601" i="19"/>
  <c r="C602" i="19"/>
  <c r="C603" i="19"/>
  <c r="C604" i="19"/>
  <c r="C605" i="19"/>
  <c r="C606" i="19"/>
  <c r="C607" i="19"/>
  <c r="C608" i="19"/>
  <c r="C609" i="19"/>
  <c r="C610" i="19"/>
  <c r="C611" i="19"/>
  <c r="C612" i="19"/>
  <c r="C613" i="19"/>
  <c r="C614" i="19"/>
  <c r="C615" i="19"/>
  <c r="C616" i="19"/>
  <c r="C617" i="19"/>
  <c r="C618" i="19"/>
  <c r="C619" i="19"/>
  <c r="C620" i="19"/>
  <c r="C621" i="19"/>
  <c r="C622" i="19"/>
  <c r="C623" i="19"/>
  <c r="C624" i="19"/>
  <c r="C625" i="19"/>
  <c r="C626" i="19"/>
  <c r="C627" i="19"/>
  <c r="C628" i="19"/>
  <c r="C629" i="19"/>
  <c r="C630" i="19"/>
  <c r="C631" i="19"/>
  <c r="C632" i="19"/>
  <c r="C633" i="19"/>
  <c r="C634" i="19"/>
  <c r="C635" i="19"/>
  <c r="C636" i="19"/>
  <c r="C637" i="19"/>
  <c r="C638" i="19"/>
  <c r="C639" i="19"/>
  <c r="C640" i="19"/>
  <c r="C641" i="19"/>
  <c r="C642" i="19"/>
  <c r="C643" i="19"/>
  <c r="C644" i="19"/>
  <c r="C645" i="19"/>
  <c r="C646" i="19"/>
  <c r="C647" i="19"/>
  <c r="C648" i="19"/>
  <c r="C649" i="19"/>
  <c r="C650" i="19"/>
  <c r="C651" i="19"/>
  <c r="C652" i="19"/>
  <c r="C653" i="19"/>
  <c r="C654" i="19"/>
  <c r="C655" i="19"/>
  <c r="C656" i="19"/>
  <c r="C657" i="19"/>
  <c r="C658" i="19"/>
  <c r="C659" i="19"/>
  <c r="C660" i="19"/>
  <c r="C661" i="19"/>
  <c r="C662" i="19"/>
  <c r="C663" i="19"/>
  <c r="C664" i="19"/>
  <c r="C665" i="19"/>
  <c r="C666" i="19"/>
  <c r="C667" i="19"/>
  <c r="C668" i="19"/>
  <c r="C669" i="19"/>
  <c r="C670" i="19"/>
  <c r="C671" i="19"/>
  <c r="C672" i="19"/>
  <c r="C673" i="19"/>
  <c r="C674" i="19"/>
  <c r="C675" i="19"/>
  <c r="C676" i="19"/>
  <c r="C677" i="19"/>
  <c r="C678" i="19"/>
  <c r="C679" i="19"/>
  <c r="C680" i="19"/>
  <c r="C681" i="19"/>
  <c r="C682" i="19"/>
  <c r="C683" i="19"/>
  <c r="C684" i="19"/>
  <c r="C685" i="19"/>
  <c r="C686" i="19"/>
  <c r="C687" i="19"/>
  <c r="C688" i="19"/>
  <c r="C689" i="19"/>
  <c r="C690" i="19"/>
  <c r="C691" i="19"/>
  <c r="C692" i="19"/>
  <c r="C693" i="19"/>
  <c r="C694" i="19"/>
  <c r="C695" i="19"/>
  <c r="C696" i="19"/>
  <c r="C697" i="19"/>
  <c r="C698" i="19"/>
  <c r="C699" i="19"/>
  <c r="C700" i="19"/>
  <c r="C701" i="19"/>
  <c r="C702" i="19"/>
  <c r="C703" i="19"/>
  <c r="C704" i="19"/>
  <c r="C705" i="19"/>
  <c r="C706" i="19"/>
  <c r="C707" i="19"/>
  <c r="C708" i="19"/>
  <c r="C709" i="19"/>
  <c r="C710" i="19"/>
  <c r="C711" i="19"/>
  <c r="C712" i="19"/>
  <c r="C713" i="19"/>
  <c r="C714" i="19"/>
  <c r="C715" i="19"/>
  <c r="C716" i="19"/>
  <c r="C717" i="19"/>
  <c r="C718" i="19"/>
  <c r="C719" i="19"/>
  <c r="C720" i="19"/>
  <c r="C721" i="19"/>
  <c r="C722" i="19"/>
  <c r="C723" i="19"/>
  <c r="C724" i="19"/>
  <c r="C725" i="19"/>
  <c r="C726" i="19"/>
  <c r="C727" i="19"/>
  <c r="C728" i="19"/>
  <c r="C729" i="19"/>
  <c r="C730" i="19"/>
  <c r="C731" i="19"/>
  <c r="C732" i="19"/>
  <c r="C733" i="19"/>
  <c r="C734" i="19"/>
  <c r="C735" i="19"/>
  <c r="C736" i="19"/>
  <c r="C737" i="19"/>
  <c r="C738" i="19"/>
  <c r="C739" i="19"/>
  <c r="C740" i="19"/>
  <c r="C741" i="19"/>
  <c r="C742" i="19"/>
  <c r="C743" i="19"/>
  <c r="C744" i="19"/>
  <c r="C745" i="19"/>
  <c r="C746" i="19"/>
  <c r="C747" i="19"/>
  <c r="C748" i="19"/>
  <c r="C749" i="19"/>
  <c r="C750" i="19"/>
  <c r="C751" i="19"/>
  <c r="C752" i="19"/>
  <c r="C753" i="19"/>
  <c r="C754" i="19"/>
  <c r="C755" i="19"/>
  <c r="C756" i="19"/>
  <c r="C757" i="19"/>
  <c r="C758" i="19"/>
  <c r="C759" i="19"/>
  <c r="C760" i="19"/>
  <c r="C761" i="19"/>
  <c r="C762" i="19"/>
  <c r="C763" i="19"/>
  <c r="C764" i="19"/>
  <c r="C765" i="19"/>
  <c r="C766" i="19"/>
  <c r="C767" i="19"/>
  <c r="C768" i="19"/>
  <c r="C769" i="19"/>
  <c r="C770" i="19"/>
  <c r="C771" i="19"/>
  <c r="C772" i="19"/>
  <c r="C773" i="19"/>
  <c r="C774" i="19"/>
  <c r="C775" i="19"/>
  <c r="C776" i="19"/>
  <c r="C777" i="19"/>
  <c r="C778" i="19"/>
  <c r="C779" i="19"/>
  <c r="C780" i="19"/>
  <c r="C781" i="19"/>
  <c r="C782" i="19"/>
  <c r="C783" i="19"/>
  <c r="C784" i="19"/>
  <c r="C785" i="19"/>
  <c r="C786" i="19"/>
  <c r="C787" i="19"/>
  <c r="C788" i="19"/>
  <c r="C789" i="19"/>
  <c r="C790" i="19"/>
  <c r="C791" i="19"/>
  <c r="C792" i="19"/>
  <c r="C793" i="19"/>
  <c r="C794" i="19"/>
  <c r="C795" i="19"/>
  <c r="C796" i="19"/>
  <c r="C797" i="19"/>
  <c r="C798" i="19"/>
  <c r="C799" i="19"/>
  <c r="C800" i="19"/>
  <c r="C801" i="19"/>
  <c r="C802" i="19"/>
  <c r="C803" i="19"/>
  <c r="C804" i="19"/>
  <c r="C805" i="19"/>
  <c r="C806" i="19"/>
  <c r="C807" i="19"/>
  <c r="C808" i="19"/>
  <c r="C809" i="19"/>
  <c r="C810" i="19"/>
  <c r="C811" i="19"/>
  <c r="C812" i="19"/>
  <c r="C813" i="19"/>
  <c r="C814" i="19"/>
  <c r="C815" i="19"/>
  <c r="C816" i="19"/>
  <c r="C817" i="19"/>
  <c r="C818" i="19"/>
  <c r="C819" i="19"/>
  <c r="C820" i="19"/>
  <c r="C821" i="19"/>
  <c r="C822" i="19"/>
  <c r="C823" i="19"/>
  <c r="C824" i="19"/>
  <c r="C825" i="19"/>
  <c r="C826" i="19"/>
  <c r="C827" i="19"/>
  <c r="C828" i="19"/>
  <c r="C829" i="19"/>
  <c r="C830" i="19"/>
  <c r="C831" i="19"/>
  <c r="C832" i="19"/>
  <c r="C833" i="19"/>
  <c r="C834" i="19"/>
  <c r="C835" i="19"/>
  <c r="C836" i="19"/>
  <c r="C837" i="19"/>
  <c r="C838" i="19"/>
  <c r="C839" i="19"/>
  <c r="C840" i="19"/>
  <c r="C841" i="19"/>
  <c r="C842" i="19"/>
  <c r="C843" i="19"/>
  <c r="C844" i="19"/>
  <c r="C845" i="19"/>
  <c r="C846" i="19"/>
  <c r="C847" i="19"/>
  <c r="C848" i="19"/>
  <c r="C849" i="19"/>
  <c r="C850" i="19"/>
  <c r="C851" i="19"/>
  <c r="C852" i="19"/>
  <c r="C853" i="19"/>
  <c r="C854" i="19"/>
  <c r="C855" i="19"/>
  <c r="C856" i="19"/>
  <c r="C857" i="19"/>
  <c r="C858" i="19"/>
  <c r="C859" i="19"/>
  <c r="C860" i="19"/>
  <c r="C861" i="19"/>
  <c r="C862" i="19"/>
  <c r="C863" i="19"/>
  <c r="C864" i="19"/>
  <c r="C865" i="19"/>
  <c r="C866" i="19"/>
  <c r="C867" i="19"/>
  <c r="C868" i="19"/>
  <c r="C869" i="19"/>
  <c r="C870" i="19"/>
  <c r="C871" i="19"/>
  <c r="C872" i="19"/>
  <c r="C873" i="19"/>
  <c r="C874" i="19"/>
  <c r="C875" i="19"/>
  <c r="C876" i="19"/>
  <c r="C877" i="19"/>
  <c r="C878" i="19"/>
  <c r="C879" i="19"/>
  <c r="C880" i="19"/>
  <c r="C881" i="19"/>
  <c r="C882" i="19"/>
  <c r="C883" i="19"/>
  <c r="C884" i="19"/>
  <c r="C885" i="19"/>
  <c r="C886" i="19"/>
  <c r="C887" i="19"/>
  <c r="C888" i="19"/>
  <c r="C889" i="19"/>
  <c r="C890" i="19"/>
  <c r="C891" i="19"/>
  <c r="C892" i="19"/>
  <c r="C893" i="19"/>
  <c r="C894" i="19"/>
  <c r="C895" i="19"/>
  <c r="C896" i="19"/>
  <c r="C897" i="19"/>
  <c r="C898" i="19"/>
  <c r="C899" i="19"/>
  <c r="C900" i="19"/>
  <c r="C901" i="19"/>
  <c r="C902" i="19"/>
  <c r="C903" i="19"/>
  <c r="C904" i="19"/>
  <c r="C905" i="19"/>
  <c r="C906" i="19"/>
  <c r="C907" i="19"/>
  <c r="C908" i="19"/>
  <c r="C909" i="19"/>
  <c r="C910" i="19"/>
  <c r="C911" i="19"/>
  <c r="C912" i="19"/>
  <c r="C913" i="19"/>
  <c r="C914" i="19"/>
  <c r="C915" i="19"/>
  <c r="C916" i="19"/>
  <c r="C917" i="19"/>
  <c r="C918" i="19"/>
  <c r="C919" i="19"/>
  <c r="C920" i="19"/>
  <c r="C921" i="19"/>
  <c r="C922" i="19"/>
  <c r="C923" i="19"/>
  <c r="C924" i="19"/>
  <c r="C925" i="19"/>
  <c r="C926" i="19"/>
  <c r="C927" i="19"/>
  <c r="C928" i="19"/>
  <c r="C929" i="19"/>
  <c r="C930" i="19"/>
  <c r="C931" i="19"/>
  <c r="C932" i="19"/>
  <c r="C933" i="19"/>
  <c r="C934" i="19"/>
  <c r="C935" i="19"/>
  <c r="C936" i="19"/>
  <c r="C937" i="19"/>
  <c r="C938" i="19"/>
  <c r="C939" i="19"/>
  <c r="C940" i="19"/>
  <c r="C941" i="19"/>
  <c r="C942" i="19"/>
  <c r="C943" i="19"/>
  <c r="C944" i="19"/>
  <c r="C945" i="19"/>
  <c r="C946" i="19"/>
  <c r="C947" i="19"/>
  <c r="C948" i="19"/>
  <c r="C949" i="19"/>
  <c r="C950" i="19"/>
  <c r="C951" i="19"/>
  <c r="C952" i="19"/>
  <c r="C953" i="19"/>
  <c r="C954" i="19"/>
  <c r="C955" i="19"/>
  <c r="C956" i="19"/>
  <c r="C957" i="19"/>
  <c r="C958" i="19"/>
  <c r="C959" i="19"/>
  <c r="C960" i="19"/>
  <c r="C961" i="19"/>
  <c r="C962" i="19"/>
  <c r="C963" i="19"/>
  <c r="C964" i="19"/>
  <c r="C965" i="19"/>
  <c r="C966" i="19"/>
  <c r="C967" i="19"/>
  <c r="C968" i="19"/>
  <c r="C969" i="19"/>
  <c r="C970" i="19"/>
  <c r="C971" i="19"/>
  <c r="C972" i="19"/>
  <c r="C973" i="19"/>
  <c r="C974" i="19"/>
  <c r="C975" i="19"/>
  <c r="C976" i="19"/>
  <c r="C977" i="19"/>
  <c r="C978" i="19"/>
  <c r="C979" i="19"/>
  <c r="C980" i="19"/>
  <c r="C981" i="19"/>
  <c r="C982" i="19"/>
  <c r="C983" i="19"/>
  <c r="C984" i="19"/>
  <c r="C985" i="19"/>
  <c r="C986" i="19"/>
  <c r="C987" i="19"/>
  <c r="C988" i="19"/>
  <c r="C989" i="19"/>
  <c r="C990" i="19"/>
  <c r="C991" i="19"/>
  <c r="C992" i="19"/>
  <c r="C993" i="19"/>
  <c r="C994" i="19"/>
  <c r="C995" i="19"/>
  <c r="C996" i="19"/>
  <c r="C997" i="19"/>
  <c r="C998" i="19"/>
  <c r="C999" i="19"/>
  <c r="C1000" i="19"/>
  <c r="C1001" i="19"/>
  <c r="C1002" i="19"/>
  <c r="C1003" i="19"/>
  <c r="C1004" i="19"/>
  <c r="C1005" i="19"/>
  <c r="C1006" i="19"/>
  <c r="C1007" i="19"/>
  <c r="C1008" i="19"/>
  <c r="C1009" i="19"/>
  <c r="C1010" i="19"/>
  <c r="C1011" i="19"/>
  <c r="C1012" i="19"/>
  <c r="C1013" i="19"/>
  <c r="C1014" i="19"/>
  <c r="C1015" i="19"/>
  <c r="C1016" i="19"/>
  <c r="C1017" i="19"/>
  <c r="C1018" i="19"/>
  <c r="C1019" i="19"/>
  <c r="C1020" i="19"/>
  <c r="C1021" i="19"/>
  <c r="C1022" i="19"/>
  <c r="C1023" i="19"/>
  <c r="C1024" i="19"/>
  <c r="C1025" i="19"/>
  <c r="C1026" i="19"/>
  <c r="C1027" i="19"/>
  <c r="C1028" i="19"/>
  <c r="C1029" i="19"/>
  <c r="C1030" i="19"/>
  <c r="C1031" i="19"/>
  <c r="C1032" i="19"/>
  <c r="C1033" i="19"/>
  <c r="C1034" i="19"/>
  <c r="C1035" i="19"/>
  <c r="C1036" i="19"/>
  <c r="C1037" i="19"/>
  <c r="C1038" i="19"/>
  <c r="C1039" i="19"/>
  <c r="C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888" i="19"/>
  <c r="B889" i="19"/>
  <c r="B890" i="19"/>
  <c r="B891" i="19"/>
  <c r="B892" i="19"/>
  <c r="B893" i="19"/>
  <c r="B894" i="19"/>
  <c r="B895" i="19"/>
  <c r="B896" i="19"/>
  <c r="B897" i="19"/>
  <c r="B898" i="19"/>
  <c r="B899" i="19"/>
  <c r="B900" i="19"/>
  <c r="B901" i="19"/>
  <c r="B902" i="19"/>
  <c r="B903" i="19"/>
  <c r="B904" i="19"/>
  <c r="B905" i="19"/>
  <c r="B906" i="19"/>
  <c r="B907" i="19"/>
  <c r="B908" i="19"/>
  <c r="B909" i="19"/>
  <c r="B910" i="19"/>
  <c r="B911" i="19"/>
  <c r="B912" i="19"/>
  <c r="B913" i="19"/>
  <c r="B914" i="19"/>
  <c r="B915" i="19"/>
  <c r="B916" i="19"/>
  <c r="B917" i="19"/>
  <c r="B918" i="19"/>
  <c r="B919" i="19"/>
  <c r="B920" i="19"/>
  <c r="B921" i="19"/>
  <c r="B922" i="19"/>
  <c r="B923" i="19"/>
  <c r="B924" i="19"/>
  <c r="B925" i="19"/>
  <c r="B926" i="19"/>
  <c r="B927" i="19"/>
  <c r="B928" i="19"/>
  <c r="B929" i="19"/>
  <c r="B930" i="19"/>
  <c r="B931" i="19"/>
  <c r="B932" i="19"/>
  <c r="B933" i="19"/>
  <c r="B934" i="19"/>
  <c r="B935" i="19"/>
  <c r="B936" i="19"/>
  <c r="B937" i="19"/>
  <c r="B938" i="19"/>
  <c r="B939" i="19"/>
  <c r="B940" i="19"/>
  <c r="B941" i="19"/>
  <c r="B942" i="19"/>
  <c r="B943" i="19"/>
  <c r="B944" i="19"/>
  <c r="B945" i="19"/>
  <c r="B946" i="19"/>
  <c r="B947" i="19"/>
  <c r="B948" i="19"/>
  <c r="B949" i="19"/>
  <c r="B950" i="19"/>
  <c r="B951" i="19"/>
  <c r="B952" i="19"/>
  <c r="B953" i="19"/>
  <c r="B954" i="19"/>
  <c r="B955" i="19"/>
  <c r="B956" i="19"/>
  <c r="B957" i="19"/>
  <c r="B958" i="19"/>
  <c r="B959" i="19"/>
  <c r="B960" i="19"/>
  <c r="B961" i="19"/>
  <c r="B962" i="19"/>
  <c r="B963" i="19"/>
  <c r="B964" i="19"/>
  <c r="B965" i="19"/>
  <c r="B966" i="19"/>
  <c r="B967" i="19"/>
  <c r="B968" i="19"/>
  <c r="B969" i="19"/>
  <c r="B970" i="19"/>
  <c r="B971" i="19"/>
  <c r="B972" i="19"/>
  <c r="B973" i="19"/>
  <c r="B974" i="19"/>
  <c r="B975" i="19"/>
  <c r="B976" i="19"/>
  <c r="B977" i="19"/>
  <c r="B978" i="19"/>
  <c r="B979" i="19"/>
  <c r="B980" i="19"/>
  <c r="B981" i="19"/>
  <c r="B982" i="19"/>
  <c r="B983" i="19"/>
  <c r="B984" i="19"/>
  <c r="B985" i="19"/>
  <c r="B986" i="19"/>
  <c r="B987" i="19"/>
  <c r="B988" i="19"/>
  <c r="B989" i="19"/>
  <c r="B990" i="19"/>
  <c r="B991" i="19"/>
  <c r="B992" i="19"/>
  <c r="B993" i="19"/>
  <c r="B994" i="19"/>
  <c r="B995" i="19"/>
  <c r="B996" i="19"/>
  <c r="B997" i="19"/>
  <c r="B998" i="19"/>
  <c r="B999" i="19"/>
  <c r="B1000" i="19"/>
  <c r="B1001" i="19"/>
  <c r="B1002" i="19"/>
  <c r="B1003" i="19"/>
  <c r="B1004" i="19"/>
  <c r="B1005" i="19"/>
  <c r="B1006" i="19"/>
  <c r="B1007" i="19"/>
  <c r="B1008" i="19"/>
  <c r="B1009" i="19"/>
  <c r="B1010" i="19"/>
  <c r="B1011" i="19"/>
  <c r="B1012" i="19"/>
  <c r="B1013" i="19"/>
  <c r="B1014" i="19"/>
  <c r="B1015" i="19"/>
  <c r="B1016" i="19"/>
  <c r="B1017" i="19"/>
  <c r="B1018" i="19"/>
  <c r="B1019" i="19"/>
  <c r="B1020" i="19"/>
  <c r="B1021" i="19"/>
  <c r="B1022" i="19"/>
  <c r="B1023" i="19"/>
  <c r="B1024" i="19"/>
  <c r="B1025" i="19"/>
  <c r="B1026" i="19"/>
  <c r="B1027" i="19"/>
  <c r="B1028" i="19"/>
  <c r="B1029" i="19"/>
  <c r="B1030" i="19"/>
  <c r="B1031" i="19"/>
  <c r="B1032" i="19"/>
  <c r="B1033" i="19"/>
  <c r="B1034" i="19"/>
  <c r="B1035" i="19"/>
  <c r="B1036" i="19"/>
  <c r="B1037" i="19"/>
  <c r="B1038" i="19"/>
  <c r="B1039" i="19"/>
  <c r="B5" i="19"/>
  <c r="K7" i="7" l="1"/>
  <c r="V7" i="7" s="1"/>
  <c r="Y7" i="7" s="1"/>
  <c r="G8" i="7"/>
  <c r="W7" i="7" l="1"/>
  <c r="X7" i="7"/>
  <c r="J5" i="19" l="1"/>
  <c r="B16" i="16" l="1"/>
  <c r="Q2" i="3"/>
  <c r="R2" i="3"/>
  <c r="P3" i="3"/>
  <c r="B18" i="16" s="1"/>
  <c r="P2" i="3"/>
  <c r="O2" i="3"/>
  <c r="X8" i="7"/>
  <c r="X9" i="7"/>
  <c r="X10" i="7"/>
  <c r="X11" i="7"/>
  <c r="AA11" i="7" s="1"/>
  <c r="X12" i="7"/>
  <c r="X13" i="7"/>
  <c r="X14" i="7"/>
  <c r="X15" i="7"/>
  <c r="AA15" i="7" s="1"/>
  <c r="X16" i="7"/>
  <c r="X17" i="7"/>
  <c r="X18" i="7"/>
  <c r="X19" i="7"/>
  <c r="AA19" i="7" s="1"/>
  <c r="X20" i="7"/>
  <c r="X21" i="7"/>
  <c r="X22" i="7"/>
  <c r="X23" i="7"/>
  <c r="AA23" i="7" s="1"/>
  <c r="X24" i="7"/>
  <c r="X25" i="7"/>
  <c r="X26" i="7"/>
  <c r="X27" i="7"/>
  <c r="AA27" i="7" s="1"/>
  <c r="X28" i="7"/>
  <c r="X29" i="7"/>
  <c r="X30" i="7"/>
  <c r="X31" i="7"/>
  <c r="AA31" i="7" s="1"/>
  <c r="X32" i="7"/>
  <c r="X33" i="7"/>
  <c r="X34" i="7"/>
  <c r="X35" i="7"/>
  <c r="AA35" i="7" s="1"/>
  <c r="X36" i="7"/>
  <c r="X37" i="7"/>
  <c r="X38" i="7"/>
  <c r="X39" i="7"/>
  <c r="AA39" i="7" s="1"/>
  <c r="X40" i="7"/>
  <c r="X41" i="7"/>
  <c r="X42" i="7"/>
  <c r="X43" i="7"/>
  <c r="AA43" i="7" s="1"/>
  <c r="X44" i="7"/>
  <c r="X45" i="7"/>
  <c r="X46" i="7"/>
  <c r="X47" i="7"/>
  <c r="AA47" i="7" s="1"/>
  <c r="X48" i="7"/>
  <c r="X49" i="7"/>
  <c r="X50" i="7"/>
  <c r="X51" i="7"/>
  <c r="AA51" i="7" s="1"/>
  <c r="X52" i="7"/>
  <c r="X53" i="7"/>
  <c r="X54" i="7"/>
  <c r="X55" i="7"/>
  <c r="AA55" i="7" s="1"/>
  <c r="X56" i="7"/>
  <c r="X57" i="7"/>
  <c r="X58" i="7"/>
  <c r="X59" i="7"/>
  <c r="AA59" i="7" s="1"/>
  <c r="X60" i="7"/>
  <c r="X61" i="7"/>
  <c r="X62" i="7"/>
  <c r="X63" i="7"/>
  <c r="AA63" i="7" s="1"/>
  <c r="X64" i="7"/>
  <c r="X65" i="7"/>
  <c r="X66" i="7"/>
  <c r="X67" i="7"/>
  <c r="AA67" i="7" s="1"/>
  <c r="X68" i="7"/>
  <c r="X69" i="7"/>
  <c r="X70" i="7"/>
  <c r="X71" i="7"/>
  <c r="AA71" i="7" s="1"/>
  <c r="X72" i="7"/>
  <c r="X73" i="7"/>
  <c r="X74" i="7"/>
  <c r="X75" i="7"/>
  <c r="AA75" i="7" s="1"/>
  <c r="X76" i="7"/>
  <c r="X77" i="7"/>
  <c r="X78" i="7"/>
  <c r="X79" i="7"/>
  <c r="AA79" i="7" s="1"/>
  <c r="X80" i="7"/>
  <c r="X81" i="7"/>
  <c r="X82" i="7"/>
  <c r="X83" i="7"/>
  <c r="AA83" i="7" s="1"/>
  <c r="X84" i="7"/>
  <c r="X85" i="7"/>
  <c r="X86" i="7"/>
  <c r="X87" i="7"/>
  <c r="AA87" i="7" s="1"/>
  <c r="X88" i="7"/>
  <c r="X89" i="7"/>
  <c r="X90" i="7"/>
  <c r="X91" i="7"/>
  <c r="AA91" i="7" s="1"/>
  <c r="X92" i="7"/>
  <c r="X93" i="7"/>
  <c r="X94" i="7"/>
  <c r="X95" i="7"/>
  <c r="AA95" i="7" s="1"/>
  <c r="X96" i="7"/>
  <c r="X97" i="7"/>
  <c r="X98" i="7"/>
  <c r="X99" i="7"/>
  <c r="AA99" i="7" s="1"/>
  <c r="X100" i="7"/>
  <c r="X101" i="7"/>
  <c r="X102" i="7"/>
  <c r="X103" i="7"/>
  <c r="AA103" i="7" s="1"/>
  <c r="X104" i="7"/>
  <c r="X105" i="7"/>
  <c r="X106" i="7"/>
  <c r="X107" i="7"/>
  <c r="AA107" i="7" s="1"/>
  <c r="X108" i="7"/>
  <c r="X109" i="7"/>
  <c r="X110" i="7"/>
  <c r="X111" i="7"/>
  <c r="AA111" i="7" s="1"/>
  <c r="X112" i="7"/>
  <c r="X113" i="7"/>
  <c r="X114" i="7"/>
  <c r="X115" i="7"/>
  <c r="AA115" i="7" s="1"/>
  <c r="X116" i="7"/>
  <c r="X117" i="7"/>
  <c r="X118" i="7"/>
  <c r="X119" i="7"/>
  <c r="AA119" i="7" s="1"/>
  <c r="X120" i="7"/>
  <c r="X121" i="7"/>
  <c r="X122" i="7"/>
  <c r="X123" i="7"/>
  <c r="AA123" i="7" s="1"/>
  <c r="X124" i="7"/>
  <c r="X125" i="7"/>
  <c r="X126" i="7"/>
  <c r="X127" i="7"/>
  <c r="AA127" i="7" s="1"/>
  <c r="X128" i="7"/>
  <c r="X129" i="7"/>
  <c r="X130" i="7"/>
  <c r="X131" i="7"/>
  <c r="AA131" i="7" s="1"/>
  <c r="X132" i="7"/>
  <c r="X133" i="7"/>
  <c r="X134" i="7"/>
  <c r="X135" i="7"/>
  <c r="AA135" i="7" s="1"/>
  <c r="X136" i="7"/>
  <c r="X137" i="7"/>
  <c r="X138" i="7"/>
  <c r="X139" i="7"/>
  <c r="AA139" i="7" s="1"/>
  <c r="X140" i="7"/>
  <c r="X141" i="7"/>
  <c r="X142" i="7"/>
  <c r="X143" i="7"/>
  <c r="AA143" i="7" s="1"/>
  <c r="X144" i="7"/>
  <c r="X145" i="7"/>
  <c r="X146" i="7"/>
  <c r="X147" i="7"/>
  <c r="AA147" i="7" s="1"/>
  <c r="X148" i="7"/>
  <c r="X149" i="7"/>
  <c r="X150" i="7"/>
  <c r="X151" i="7"/>
  <c r="AA151" i="7" s="1"/>
  <c r="X152" i="7"/>
  <c r="X153" i="7"/>
  <c r="X154" i="7"/>
  <c r="X155" i="7"/>
  <c r="AA155" i="7" s="1"/>
  <c r="X156" i="7"/>
  <c r="X157" i="7"/>
  <c r="X158" i="7"/>
  <c r="X159" i="7"/>
  <c r="AA159" i="7" s="1"/>
  <c r="X160" i="7"/>
  <c r="X161" i="7"/>
  <c r="X162" i="7"/>
  <c r="X163" i="7"/>
  <c r="AA163" i="7" s="1"/>
  <c r="X164" i="7"/>
  <c r="X165" i="7"/>
  <c r="X166" i="7"/>
  <c r="X167" i="7"/>
  <c r="AA167" i="7" s="1"/>
  <c r="X168" i="7"/>
  <c r="X169" i="7"/>
  <c r="X170" i="7"/>
  <c r="X171" i="7"/>
  <c r="AA171" i="7" s="1"/>
  <c r="X172" i="7"/>
  <c r="X173" i="7"/>
  <c r="X174" i="7"/>
  <c r="X175" i="7"/>
  <c r="AA175" i="7" s="1"/>
  <c r="X176" i="7"/>
  <c r="X177" i="7"/>
  <c r="X178" i="7"/>
  <c r="X179" i="7"/>
  <c r="AA179" i="7" s="1"/>
  <c r="X180" i="7"/>
  <c r="X181" i="7"/>
  <c r="X182" i="7"/>
  <c r="X183" i="7"/>
  <c r="AA183" i="7" s="1"/>
  <c r="X184" i="7"/>
  <c r="X185" i="7"/>
  <c r="X186" i="7"/>
  <c r="X187" i="7"/>
  <c r="AA187" i="7" s="1"/>
  <c r="X188" i="7"/>
  <c r="X189" i="7"/>
  <c r="X190" i="7"/>
  <c r="X191" i="7"/>
  <c r="AA191" i="7" s="1"/>
  <c r="X192" i="7"/>
  <c r="X193" i="7"/>
  <c r="X194" i="7"/>
  <c r="X195" i="7"/>
  <c r="AA195" i="7" s="1"/>
  <c r="X196" i="7"/>
  <c r="X197" i="7"/>
  <c r="X198" i="7"/>
  <c r="X199" i="7"/>
  <c r="AA199" i="7" s="1"/>
  <c r="X200" i="7"/>
  <c r="X201" i="7"/>
  <c r="X202" i="7"/>
  <c r="X203" i="7"/>
  <c r="AA203" i="7" s="1"/>
  <c r="X204" i="7"/>
  <c r="X205" i="7"/>
  <c r="X206" i="7"/>
  <c r="X207" i="7"/>
  <c r="AA207" i="7" s="1"/>
  <c r="X208" i="7"/>
  <c r="X209" i="7"/>
  <c r="X210" i="7"/>
  <c r="X211" i="7"/>
  <c r="AA211" i="7" s="1"/>
  <c r="X212" i="7"/>
  <c r="X213" i="7"/>
  <c r="X214" i="7"/>
  <c r="X215" i="7"/>
  <c r="AA215" i="7" s="1"/>
  <c r="X216" i="7"/>
  <c r="X217" i="7"/>
  <c r="X218" i="7"/>
  <c r="X219" i="7"/>
  <c r="AA219" i="7" s="1"/>
  <c r="X220" i="7"/>
  <c r="X221" i="7"/>
  <c r="X222" i="7"/>
  <c r="X223" i="7"/>
  <c r="AA223" i="7" s="1"/>
  <c r="X224" i="7"/>
  <c r="X225" i="7"/>
  <c r="X226" i="7"/>
  <c r="X227" i="7"/>
  <c r="AA227" i="7" s="1"/>
  <c r="X228" i="7"/>
  <c r="X229" i="7"/>
  <c r="X230" i="7"/>
  <c r="X231" i="7"/>
  <c r="AA231" i="7" s="1"/>
  <c r="X232" i="7"/>
  <c r="X233" i="7"/>
  <c r="X234" i="7"/>
  <c r="X235" i="7"/>
  <c r="AA235" i="7" s="1"/>
  <c r="X236" i="7"/>
  <c r="X237" i="7"/>
  <c r="X238" i="7"/>
  <c r="X239" i="7"/>
  <c r="AA239" i="7" s="1"/>
  <c r="X240" i="7"/>
  <c r="X241" i="7"/>
  <c r="X242" i="7"/>
  <c r="X243" i="7"/>
  <c r="AA243" i="7" s="1"/>
  <c r="X244" i="7"/>
  <c r="X245" i="7"/>
  <c r="X246" i="7"/>
  <c r="X247" i="7"/>
  <c r="AA247" i="7" s="1"/>
  <c r="X248" i="7"/>
  <c r="X249" i="7"/>
  <c r="X250" i="7"/>
  <c r="X251" i="7"/>
  <c r="AA251" i="7" s="1"/>
  <c r="X252" i="7"/>
  <c r="X253" i="7"/>
  <c r="X254" i="7"/>
  <c r="X255" i="7"/>
  <c r="AA255" i="7" s="1"/>
  <c r="X256" i="7"/>
  <c r="X257" i="7"/>
  <c r="X258" i="7"/>
  <c r="X259" i="7"/>
  <c r="AA259" i="7" s="1"/>
  <c r="X260" i="7"/>
  <c r="X261" i="7"/>
  <c r="X262" i="7"/>
  <c r="X263" i="7"/>
  <c r="X264" i="7"/>
  <c r="X265" i="7"/>
  <c r="X266" i="7"/>
  <c r="X267" i="7"/>
  <c r="AA267" i="7" s="1"/>
  <c r="X268" i="7"/>
  <c r="X269" i="7"/>
  <c r="X270" i="7"/>
  <c r="X271" i="7"/>
  <c r="AA271" i="7" s="1"/>
  <c r="X272" i="7"/>
  <c r="X273" i="7"/>
  <c r="X274" i="7"/>
  <c r="X275" i="7"/>
  <c r="AA275" i="7" s="1"/>
  <c r="X276" i="7"/>
  <c r="X277" i="7"/>
  <c r="X278" i="7"/>
  <c r="X279" i="7"/>
  <c r="AA279" i="7" s="1"/>
  <c r="X280" i="7"/>
  <c r="X281" i="7"/>
  <c r="X282" i="7"/>
  <c r="X283" i="7"/>
  <c r="AA283" i="7" s="1"/>
  <c r="X284" i="7"/>
  <c r="X285" i="7"/>
  <c r="X286" i="7"/>
  <c r="X287" i="7"/>
  <c r="AA287" i="7" s="1"/>
  <c r="X288" i="7"/>
  <c r="X289" i="7"/>
  <c r="X290" i="7"/>
  <c r="X291" i="7"/>
  <c r="AA291" i="7" s="1"/>
  <c r="X292" i="7"/>
  <c r="X293" i="7"/>
  <c r="X294" i="7"/>
  <c r="X295" i="7"/>
  <c r="AA295" i="7" s="1"/>
  <c r="X296" i="7"/>
  <c r="X297" i="7"/>
  <c r="X298" i="7"/>
  <c r="X299" i="7"/>
  <c r="AA299" i="7" s="1"/>
  <c r="X300" i="7"/>
  <c r="X301" i="7"/>
  <c r="X302" i="7"/>
  <c r="X303" i="7"/>
  <c r="AA303" i="7" s="1"/>
  <c r="X304" i="7"/>
  <c r="X305" i="7"/>
  <c r="X306" i="7"/>
  <c r="X307" i="7"/>
  <c r="AA307" i="7" s="1"/>
  <c r="X308" i="7"/>
  <c r="X309" i="7"/>
  <c r="X310" i="7"/>
  <c r="X311" i="7"/>
  <c r="AA311" i="7" s="1"/>
  <c r="X312" i="7"/>
  <c r="X313" i="7"/>
  <c r="X314" i="7"/>
  <c r="X315" i="7"/>
  <c r="AA315" i="7" s="1"/>
  <c r="X316" i="7"/>
  <c r="X317" i="7"/>
  <c r="X318" i="7"/>
  <c r="X319" i="7"/>
  <c r="AA319" i="7" s="1"/>
  <c r="X320" i="7"/>
  <c r="X321" i="7"/>
  <c r="X322" i="7"/>
  <c r="X323" i="7"/>
  <c r="AA323" i="7" s="1"/>
  <c r="X324" i="7"/>
  <c r="X325" i="7"/>
  <c r="X326" i="7"/>
  <c r="X327" i="7"/>
  <c r="AA327" i="7" s="1"/>
  <c r="X328" i="7"/>
  <c r="X329" i="7"/>
  <c r="X330" i="7"/>
  <c r="X331" i="7"/>
  <c r="AA331" i="7" s="1"/>
  <c r="X332" i="7"/>
  <c r="X333" i="7"/>
  <c r="X334" i="7"/>
  <c r="X335" i="7"/>
  <c r="AA335" i="7" s="1"/>
  <c r="X336" i="7"/>
  <c r="X337" i="7"/>
  <c r="X338" i="7"/>
  <c r="X339" i="7"/>
  <c r="AA339" i="7" s="1"/>
  <c r="X340" i="7"/>
  <c r="X341" i="7"/>
  <c r="X342" i="7"/>
  <c r="X343" i="7"/>
  <c r="AA343" i="7" s="1"/>
  <c r="X344" i="7"/>
  <c r="X345" i="7"/>
  <c r="X346" i="7"/>
  <c r="X347" i="7"/>
  <c r="AA347" i="7" s="1"/>
  <c r="X348" i="7"/>
  <c r="X349" i="7"/>
  <c r="X350" i="7"/>
  <c r="X351" i="7"/>
  <c r="AA351" i="7" s="1"/>
  <c r="X352" i="7"/>
  <c r="X353" i="7"/>
  <c r="X354" i="7"/>
  <c r="X355" i="7"/>
  <c r="AA355" i="7" s="1"/>
  <c r="X356" i="7"/>
  <c r="X357" i="7"/>
  <c r="X358" i="7"/>
  <c r="X359" i="7"/>
  <c r="AA359" i="7" s="1"/>
  <c r="X360" i="7"/>
  <c r="X361" i="7"/>
  <c r="X362" i="7"/>
  <c r="X363" i="7"/>
  <c r="AA363" i="7" s="1"/>
  <c r="X364" i="7"/>
  <c r="X365" i="7"/>
  <c r="X366" i="7"/>
  <c r="X367" i="7"/>
  <c r="AA367" i="7" s="1"/>
  <c r="X368" i="7"/>
  <c r="X369" i="7"/>
  <c r="X370" i="7"/>
  <c r="X371" i="7"/>
  <c r="AA371" i="7" s="1"/>
  <c r="X372" i="7"/>
  <c r="X373" i="7"/>
  <c r="X374" i="7"/>
  <c r="X375" i="7"/>
  <c r="AA375" i="7" s="1"/>
  <c r="X376" i="7"/>
  <c r="X377" i="7"/>
  <c r="X378" i="7"/>
  <c r="X379" i="7"/>
  <c r="AA379" i="7" s="1"/>
  <c r="X380" i="7"/>
  <c r="X381" i="7"/>
  <c r="X382" i="7"/>
  <c r="X383" i="7"/>
  <c r="AA383" i="7" s="1"/>
  <c r="X384" i="7"/>
  <c r="X385" i="7"/>
  <c r="X386" i="7"/>
  <c r="X387" i="7"/>
  <c r="AA387" i="7" s="1"/>
  <c r="X388" i="7"/>
  <c r="X389" i="7"/>
  <c r="X390" i="7"/>
  <c r="X391" i="7"/>
  <c r="AA391" i="7" s="1"/>
  <c r="X392" i="7"/>
  <c r="X393" i="7"/>
  <c r="X394" i="7"/>
  <c r="X395" i="7"/>
  <c r="AA395" i="7" s="1"/>
  <c r="X396" i="7"/>
  <c r="X397" i="7"/>
  <c r="X398" i="7"/>
  <c r="X399" i="7"/>
  <c r="AA399" i="7" s="1"/>
  <c r="X400" i="7"/>
  <c r="X401" i="7"/>
  <c r="X402" i="7"/>
  <c r="X403" i="7"/>
  <c r="AA403" i="7" s="1"/>
  <c r="X404" i="7"/>
  <c r="X405" i="7"/>
  <c r="X406" i="7"/>
  <c r="X407" i="7"/>
  <c r="AA407" i="7" s="1"/>
  <c r="X408" i="7"/>
  <c r="X409" i="7"/>
  <c r="X410" i="7"/>
  <c r="X411" i="7"/>
  <c r="AA411" i="7" s="1"/>
  <c r="X412" i="7"/>
  <c r="X413" i="7"/>
  <c r="X414" i="7"/>
  <c r="X415" i="7"/>
  <c r="AA415" i="7" s="1"/>
  <c r="X416" i="7"/>
  <c r="X417" i="7"/>
  <c r="X418" i="7"/>
  <c r="X419" i="7"/>
  <c r="AA419" i="7" s="1"/>
  <c r="X420" i="7"/>
  <c r="X421" i="7"/>
  <c r="X422" i="7"/>
  <c r="X423" i="7"/>
  <c r="AA423" i="7" s="1"/>
  <c r="X424" i="7"/>
  <c r="X425" i="7"/>
  <c r="X426" i="7"/>
  <c r="X427" i="7"/>
  <c r="AA427" i="7" s="1"/>
  <c r="X428" i="7"/>
  <c r="X429" i="7"/>
  <c r="X430" i="7"/>
  <c r="X431" i="7"/>
  <c r="AA431" i="7" s="1"/>
  <c r="X432" i="7"/>
  <c r="X433" i="7"/>
  <c r="X434" i="7"/>
  <c r="X435" i="7"/>
  <c r="AA435" i="7" s="1"/>
  <c r="X436" i="7"/>
  <c r="X437" i="7"/>
  <c r="X438" i="7"/>
  <c r="X439" i="7"/>
  <c r="AA439" i="7" s="1"/>
  <c r="X440" i="7"/>
  <c r="X441" i="7"/>
  <c r="X442" i="7"/>
  <c r="X443" i="7"/>
  <c r="AA443" i="7" s="1"/>
  <c r="X444" i="7"/>
  <c r="X445" i="7"/>
  <c r="X446" i="7"/>
  <c r="X447" i="7"/>
  <c r="AA447" i="7" s="1"/>
  <c r="X448" i="7"/>
  <c r="X449" i="7"/>
  <c r="X450" i="7"/>
  <c r="X451" i="7"/>
  <c r="AA451" i="7" s="1"/>
  <c r="X452" i="7"/>
  <c r="X453" i="7"/>
  <c r="X454" i="7"/>
  <c r="X455" i="7"/>
  <c r="AA455" i="7" s="1"/>
  <c r="X456" i="7"/>
  <c r="X457" i="7"/>
  <c r="X458" i="7"/>
  <c r="X459" i="7"/>
  <c r="AA459" i="7" s="1"/>
  <c r="X460" i="7"/>
  <c r="X461" i="7"/>
  <c r="X462" i="7"/>
  <c r="X463" i="7"/>
  <c r="AA463" i="7" s="1"/>
  <c r="X464" i="7"/>
  <c r="X465" i="7"/>
  <c r="X466" i="7"/>
  <c r="X467" i="7"/>
  <c r="AA467" i="7" s="1"/>
  <c r="X468" i="7"/>
  <c r="X469" i="7"/>
  <c r="X470" i="7"/>
  <c r="X471" i="7"/>
  <c r="AA471" i="7" s="1"/>
  <c r="X472" i="7"/>
  <c r="X473" i="7"/>
  <c r="X474" i="7"/>
  <c r="X475" i="7"/>
  <c r="AA475" i="7" s="1"/>
  <c r="X476" i="7"/>
  <c r="X477" i="7"/>
  <c r="X478" i="7"/>
  <c r="X479" i="7"/>
  <c r="AA479" i="7" s="1"/>
  <c r="X480" i="7"/>
  <c r="X481" i="7"/>
  <c r="X482" i="7"/>
  <c r="X483" i="7"/>
  <c r="AA483" i="7" s="1"/>
  <c r="X484" i="7"/>
  <c r="X485" i="7"/>
  <c r="X486" i="7"/>
  <c r="X487" i="7"/>
  <c r="AA487" i="7" s="1"/>
  <c r="X488" i="7"/>
  <c r="X489" i="7"/>
  <c r="X490" i="7"/>
  <c r="X491" i="7"/>
  <c r="AA491" i="7" s="1"/>
  <c r="X492" i="7"/>
  <c r="X493" i="7"/>
  <c r="X494" i="7"/>
  <c r="X495" i="7"/>
  <c r="AA495" i="7" s="1"/>
  <c r="X496" i="7"/>
  <c r="X497" i="7"/>
  <c r="X498" i="7"/>
  <c r="X499" i="7"/>
  <c r="AA499" i="7" s="1"/>
  <c r="X500" i="7"/>
  <c r="X501" i="7"/>
  <c r="X502" i="7"/>
  <c r="X503" i="7"/>
  <c r="AA503" i="7" s="1"/>
  <c r="X504" i="7"/>
  <c r="X505" i="7"/>
  <c r="X506" i="7"/>
  <c r="X507" i="7"/>
  <c r="AA507" i="7" s="1"/>
  <c r="X508" i="7"/>
  <c r="X509" i="7"/>
  <c r="X510" i="7"/>
  <c r="X511" i="7"/>
  <c r="AA511" i="7" s="1"/>
  <c r="X512" i="7"/>
  <c r="X513" i="7"/>
  <c r="X514" i="7"/>
  <c r="X515" i="7"/>
  <c r="AA515" i="7" s="1"/>
  <c r="X516" i="7"/>
  <c r="X517" i="7"/>
  <c r="X518" i="7"/>
  <c r="X519" i="7"/>
  <c r="AA519" i="7" s="1"/>
  <c r="X520" i="7"/>
  <c r="X521" i="7"/>
  <c r="X522" i="7"/>
  <c r="X523" i="7"/>
  <c r="AA523" i="7" s="1"/>
  <c r="X524" i="7"/>
  <c r="X525" i="7"/>
  <c r="X526" i="7"/>
  <c r="X527" i="7"/>
  <c r="AA527" i="7" s="1"/>
  <c r="X528" i="7"/>
  <c r="X529" i="7"/>
  <c r="X530" i="7"/>
  <c r="X531" i="7"/>
  <c r="AA531" i="7" s="1"/>
  <c r="X532" i="7"/>
  <c r="X533" i="7"/>
  <c r="X534" i="7"/>
  <c r="X535" i="7"/>
  <c r="AA535" i="7" s="1"/>
  <c r="X536" i="7"/>
  <c r="X537" i="7"/>
  <c r="X538" i="7"/>
  <c r="X539" i="7"/>
  <c r="AA539" i="7" s="1"/>
  <c r="X540" i="7"/>
  <c r="X541" i="7"/>
  <c r="X542" i="7"/>
  <c r="X543" i="7"/>
  <c r="AA543" i="7" s="1"/>
  <c r="X544" i="7"/>
  <c r="X545" i="7"/>
  <c r="X546" i="7"/>
  <c r="X547" i="7"/>
  <c r="AA547" i="7" s="1"/>
  <c r="X548" i="7"/>
  <c r="X549" i="7"/>
  <c r="X550" i="7"/>
  <c r="X551" i="7"/>
  <c r="AA551" i="7" s="1"/>
  <c r="X552" i="7"/>
  <c r="X553" i="7"/>
  <c r="X554" i="7"/>
  <c r="X555" i="7"/>
  <c r="AA555" i="7" s="1"/>
  <c r="X556" i="7"/>
  <c r="X557" i="7"/>
  <c r="X558" i="7"/>
  <c r="X559" i="7"/>
  <c r="AA559" i="7" s="1"/>
  <c r="X560" i="7"/>
  <c r="X561" i="7"/>
  <c r="X562" i="7"/>
  <c r="X563" i="7"/>
  <c r="AA563" i="7" s="1"/>
  <c r="X564" i="7"/>
  <c r="X565" i="7"/>
  <c r="X566" i="7"/>
  <c r="X567" i="7"/>
  <c r="AA567" i="7" s="1"/>
  <c r="X568" i="7"/>
  <c r="X569" i="7"/>
  <c r="X570" i="7"/>
  <c r="X571" i="7"/>
  <c r="AA571" i="7" s="1"/>
  <c r="X572" i="7"/>
  <c r="X573" i="7"/>
  <c r="X574" i="7"/>
  <c r="X575" i="7"/>
  <c r="AA575" i="7" s="1"/>
  <c r="X576" i="7"/>
  <c r="X577" i="7"/>
  <c r="X578" i="7"/>
  <c r="X579" i="7"/>
  <c r="AA579" i="7" s="1"/>
  <c r="X580" i="7"/>
  <c r="X581" i="7"/>
  <c r="X582" i="7"/>
  <c r="X583" i="7"/>
  <c r="AA583" i="7" s="1"/>
  <c r="X584" i="7"/>
  <c r="X585" i="7"/>
  <c r="X586" i="7"/>
  <c r="X587" i="7"/>
  <c r="AA587" i="7" s="1"/>
  <c r="X588" i="7"/>
  <c r="X589" i="7"/>
  <c r="X590" i="7"/>
  <c r="X591" i="7"/>
  <c r="AA591" i="7" s="1"/>
  <c r="X592" i="7"/>
  <c r="X593" i="7"/>
  <c r="X594" i="7"/>
  <c r="X595" i="7"/>
  <c r="AA595" i="7" s="1"/>
  <c r="X596" i="7"/>
  <c r="X597" i="7"/>
  <c r="X598" i="7"/>
  <c r="X599" i="7"/>
  <c r="AA599" i="7" s="1"/>
  <c r="X600" i="7"/>
  <c r="X601" i="7"/>
  <c r="X602" i="7"/>
  <c r="X603" i="7"/>
  <c r="AA603" i="7" s="1"/>
  <c r="X604" i="7"/>
  <c r="X605" i="7"/>
  <c r="X606" i="7"/>
  <c r="X607" i="7"/>
  <c r="AA607" i="7" s="1"/>
  <c r="X608" i="7"/>
  <c r="X609" i="7"/>
  <c r="X610" i="7"/>
  <c r="X611" i="7"/>
  <c r="AA611" i="7" s="1"/>
  <c r="X612" i="7"/>
  <c r="X613" i="7"/>
  <c r="X614" i="7"/>
  <c r="X615" i="7"/>
  <c r="AA615" i="7" s="1"/>
  <c r="X616" i="7"/>
  <c r="X617" i="7"/>
  <c r="X618" i="7"/>
  <c r="X619" i="7"/>
  <c r="AA619" i="7" s="1"/>
  <c r="X620" i="7"/>
  <c r="X621" i="7"/>
  <c r="X622" i="7"/>
  <c r="X623" i="7"/>
  <c r="AA623" i="7" s="1"/>
  <c r="X624" i="7"/>
  <c r="X625" i="7"/>
  <c r="X626" i="7"/>
  <c r="X627" i="7"/>
  <c r="AA627" i="7" s="1"/>
  <c r="X628" i="7"/>
  <c r="X629" i="7"/>
  <c r="X630" i="7"/>
  <c r="X631" i="7"/>
  <c r="AA631" i="7" s="1"/>
  <c r="X632" i="7"/>
  <c r="X633" i="7"/>
  <c r="X634" i="7"/>
  <c r="X635" i="7"/>
  <c r="AA635" i="7" s="1"/>
  <c r="X636" i="7"/>
  <c r="X637" i="7"/>
  <c r="X638" i="7"/>
  <c r="X639" i="7"/>
  <c r="AA639" i="7" s="1"/>
  <c r="X640" i="7"/>
  <c r="X641" i="7"/>
  <c r="X642" i="7"/>
  <c r="X643" i="7"/>
  <c r="AA643" i="7" s="1"/>
  <c r="X644" i="7"/>
  <c r="X645" i="7"/>
  <c r="X646" i="7"/>
  <c r="X647" i="7"/>
  <c r="AA647" i="7" s="1"/>
  <c r="X648" i="7"/>
  <c r="X649" i="7"/>
  <c r="X650" i="7"/>
  <c r="X651" i="7"/>
  <c r="AA651" i="7" s="1"/>
  <c r="X652" i="7"/>
  <c r="X653" i="7"/>
  <c r="X654" i="7"/>
  <c r="X655" i="7"/>
  <c r="AA655" i="7" s="1"/>
  <c r="X656" i="7"/>
  <c r="X657" i="7"/>
  <c r="X658" i="7"/>
  <c r="X659" i="7"/>
  <c r="AA659" i="7" s="1"/>
  <c r="X660" i="7"/>
  <c r="X661" i="7"/>
  <c r="X662" i="7"/>
  <c r="X663" i="7"/>
  <c r="AA663" i="7" s="1"/>
  <c r="X664" i="7"/>
  <c r="X665" i="7"/>
  <c r="X666" i="7"/>
  <c r="X667" i="7"/>
  <c r="AA667" i="7" s="1"/>
  <c r="X668" i="7"/>
  <c r="X669" i="7"/>
  <c r="X670" i="7"/>
  <c r="X671" i="7"/>
  <c r="AA671" i="7" s="1"/>
  <c r="X672" i="7"/>
  <c r="X673" i="7"/>
  <c r="X674" i="7"/>
  <c r="X675" i="7"/>
  <c r="AA675" i="7" s="1"/>
  <c r="X676" i="7"/>
  <c r="X677" i="7"/>
  <c r="X678" i="7"/>
  <c r="X679" i="7"/>
  <c r="AA679" i="7" s="1"/>
  <c r="X680" i="7"/>
  <c r="X681" i="7"/>
  <c r="X682" i="7"/>
  <c r="X683" i="7"/>
  <c r="AA683" i="7" s="1"/>
  <c r="X684" i="7"/>
  <c r="X685" i="7"/>
  <c r="X686" i="7"/>
  <c r="X687" i="7"/>
  <c r="AA687" i="7" s="1"/>
  <c r="X688" i="7"/>
  <c r="X689" i="7"/>
  <c r="X690" i="7"/>
  <c r="X691" i="7"/>
  <c r="AA691" i="7" s="1"/>
  <c r="X692" i="7"/>
  <c r="X693" i="7"/>
  <c r="X694" i="7"/>
  <c r="X695" i="7"/>
  <c r="AA695" i="7" s="1"/>
  <c r="X696" i="7"/>
  <c r="X697" i="7"/>
  <c r="X698" i="7"/>
  <c r="X699" i="7"/>
  <c r="AA699" i="7" s="1"/>
  <c r="X700" i="7"/>
  <c r="X701" i="7"/>
  <c r="X702" i="7"/>
  <c r="X703" i="7"/>
  <c r="AA703" i="7" s="1"/>
  <c r="X704" i="7"/>
  <c r="X705" i="7"/>
  <c r="X706" i="7"/>
  <c r="X707" i="7"/>
  <c r="AA707" i="7" s="1"/>
  <c r="X708" i="7"/>
  <c r="X709" i="7"/>
  <c r="X710" i="7"/>
  <c r="X711" i="7"/>
  <c r="AA711" i="7" s="1"/>
  <c r="X712" i="7"/>
  <c r="X713" i="7"/>
  <c r="X714" i="7"/>
  <c r="X715" i="7"/>
  <c r="AA715" i="7" s="1"/>
  <c r="X716" i="7"/>
  <c r="X717" i="7"/>
  <c r="X718" i="7"/>
  <c r="X719" i="7"/>
  <c r="AA719" i="7" s="1"/>
  <c r="X720" i="7"/>
  <c r="X721" i="7"/>
  <c r="X722" i="7"/>
  <c r="X723" i="7"/>
  <c r="AA723" i="7" s="1"/>
  <c r="X724" i="7"/>
  <c r="X725" i="7"/>
  <c r="X726" i="7"/>
  <c r="X727" i="7"/>
  <c r="AA727" i="7" s="1"/>
  <c r="X728" i="7"/>
  <c r="X729" i="7"/>
  <c r="X730" i="7"/>
  <c r="X731" i="7"/>
  <c r="AA731" i="7" s="1"/>
  <c r="X732" i="7"/>
  <c r="X733" i="7"/>
  <c r="X734" i="7"/>
  <c r="X735" i="7"/>
  <c r="AA735" i="7" s="1"/>
  <c r="X736" i="7"/>
  <c r="X737" i="7"/>
  <c r="X738" i="7"/>
  <c r="X739" i="7"/>
  <c r="AA739" i="7" s="1"/>
  <c r="X740" i="7"/>
  <c r="X741" i="7"/>
  <c r="X742" i="7"/>
  <c r="X743" i="7"/>
  <c r="AA743" i="7" s="1"/>
  <c r="X744" i="7"/>
  <c r="X745" i="7"/>
  <c r="X746" i="7"/>
  <c r="X747" i="7"/>
  <c r="AA747" i="7" s="1"/>
  <c r="X748" i="7"/>
  <c r="X749" i="7"/>
  <c r="X750" i="7"/>
  <c r="X751" i="7"/>
  <c r="AA751" i="7" s="1"/>
  <c r="X752" i="7"/>
  <c r="X753" i="7"/>
  <c r="X754" i="7"/>
  <c r="X755" i="7"/>
  <c r="AA755" i="7" s="1"/>
  <c r="X756" i="7"/>
  <c r="X757" i="7"/>
  <c r="X758" i="7"/>
  <c r="X759" i="7"/>
  <c r="AA759" i="7" s="1"/>
  <c r="X760" i="7"/>
  <c r="X761" i="7"/>
  <c r="X762" i="7"/>
  <c r="X763" i="7"/>
  <c r="AA763" i="7" s="1"/>
  <c r="X764" i="7"/>
  <c r="X765" i="7"/>
  <c r="X766" i="7"/>
  <c r="X767" i="7"/>
  <c r="AA767" i="7" s="1"/>
  <c r="X768" i="7"/>
  <c r="X769" i="7"/>
  <c r="X770" i="7"/>
  <c r="X771" i="7"/>
  <c r="AA771" i="7" s="1"/>
  <c r="X772" i="7"/>
  <c r="X773" i="7"/>
  <c r="X774" i="7"/>
  <c r="X775" i="7"/>
  <c r="AA775" i="7" s="1"/>
  <c r="X776" i="7"/>
  <c r="X777" i="7"/>
  <c r="X778" i="7"/>
  <c r="X779" i="7"/>
  <c r="AA779" i="7" s="1"/>
  <c r="X780" i="7"/>
  <c r="X781" i="7"/>
  <c r="X782" i="7"/>
  <c r="X783" i="7"/>
  <c r="AA783" i="7" s="1"/>
  <c r="X784" i="7"/>
  <c r="X785" i="7"/>
  <c r="X786" i="7"/>
  <c r="X787" i="7"/>
  <c r="AA787" i="7" s="1"/>
  <c r="X788" i="7"/>
  <c r="X789" i="7"/>
  <c r="X790" i="7"/>
  <c r="X791" i="7"/>
  <c r="AA791" i="7" s="1"/>
  <c r="X792" i="7"/>
  <c r="X793" i="7"/>
  <c r="X794" i="7"/>
  <c r="X795" i="7"/>
  <c r="AA795" i="7" s="1"/>
  <c r="X796" i="7"/>
  <c r="X797" i="7"/>
  <c r="X798" i="7"/>
  <c r="X799" i="7"/>
  <c r="AA799" i="7" s="1"/>
  <c r="X800" i="7"/>
  <c r="X801" i="7"/>
  <c r="X802" i="7"/>
  <c r="X803" i="7"/>
  <c r="AA803" i="7" s="1"/>
  <c r="X804" i="7"/>
  <c r="X805" i="7"/>
  <c r="X806" i="7"/>
  <c r="X807" i="7"/>
  <c r="AA807" i="7" s="1"/>
  <c r="X808" i="7"/>
  <c r="X809" i="7"/>
  <c r="X810" i="7"/>
  <c r="X811" i="7"/>
  <c r="AA811" i="7" s="1"/>
  <c r="X812" i="7"/>
  <c r="X813" i="7"/>
  <c r="X814" i="7"/>
  <c r="X815" i="7"/>
  <c r="AA815" i="7" s="1"/>
  <c r="X816" i="7"/>
  <c r="X817" i="7"/>
  <c r="X818" i="7"/>
  <c r="X819" i="7"/>
  <c r="AA819" i="7" s="1"/>
  <c r="X820" i="7"/>
  <c r="X821" i="7"/>
  <c r="X822" i="7"/>
  <c r="X823" i="7"/>
  <c r="AA823" i="7" s="1"/>
  <c r="X824" i="7"/>
  <c r="X825" i="7"/>
  <c r="X826" i="7"/>
  <c r="X827" i="7"/>
  <c r="AA827" i="7" s="1"/>
  <c r="X828" i="7"/>
  <c r="X829" i="7"/>
  <c r="X830" i="7"/>
  <c r="X831" i="7"/>
  <c r="AA831" i="7" s="1"/>
  <c r="X832" i="7"/>
  <c r="X833" i="7"/>
  <c r="X834" i="7"/>
  <c r="X835" i="7"/>
  <c r="AA835" i="7" s="1"/>
  <c r="X836" i="7"/>
  <c r="X837" i="7"/>
  <c r="X838" i="7"/>
  <c r="X839" i="7"/>
  <c r="AA839" i="7" s="1"/>
  <c r="X840" i="7"/>
  <c r="X841" i="7"/>
  <c r="X842" i="7"/>
  <c r="X843" i="7"/>
  <c r="AA843" i="7" s="1"/>
  <c r="X844" i="7"/>
  <c r="X845" i="7"/>
  <c r="X846" i="7"/>
  <c r="X847" i="7"/>
  <c r="AA847" i="7" s="1"/>
  <c r="X848" i="7"/>
  <c r="X849" i="7"/>
  <c r="X850" i="7"/>
  <c r="X851" i="7"/>
  <c r="AA851" i="7" s="1"/>
  <c r="X852" i="7"/>
  <c r="X853" i="7"/>
  <c r="X854" i="7"/>
  <c r="X855" i="7"/>
  <c r="AA855" i="7" s="1"/>
  <c r="X856" i="7"/>
  <c r="X857" i="7"/>
  <c r="X858" i="7"/>
  <c r="X859" i="7"/>
  <c r="AA859" i="7" s="1"/>
  <c r="X860" i="7"/>
  <c r="X861" i="7"/>
  <c r="X862" i="7"/>
  <c r="X863" i="7"/>
  <c r="AA863" i="7" s="1"/>
  <c r="X864" i="7"/>
  <c r="X865" i="7"/>
  <c r="X866" i="7"/>
  <c r="X867" i="7"/>
  <c r="AA867" i="7" s="1"/>
  <c r="X868" i="7"/>
  <c r="X869" i="7"/>
  <c r="X870" i="7"/>
  <c r="X871" i="7"/>
  <c r="AA871" i="7" s="1"/>
  <c r="X872" i="7"/>
  <c r="X873" i="7"/>
  <c r="X874" i="7"/>
  <c r="X875" i="7"/>
  <c r="AA875" i="7" s="1"/>
  <c r="X876" i="7"/>
  <c r="X877" i="7"/>
  <c r="X878" i="7"/>
  <c r="X879" i="7"/>
  <c r="AA879" i="7" s="1"/>
  <c r="X880" i="7"/>
  <c r="X881" i="7"/>
  <c r="X882" i="7"/>
  <c r="X883" i="7"/>
  <c r="AA883" i="7" s="1"/>
  <c r="X884" i="7"/>
  <c r="X885" i="7"/>
  <c r="X886" i="7"/>
  <c r="X887" i="7"/>
  <c r="AA887" i="7" s="1"/>
  <c r="X888" i="7"/>
  <c r="X889" i="7"/>
  <c r="X890" i="7"/>
  <c r="X891" i="7"/>
  <c r="AA891" i="7" s="1"/>
  <c r="X892" i="7"/>
  <c r="X893" i="7"/>
  <c r="X894" i="7"/>
  <c r="X895" i="7"/>
  <c r="AA895" i="7" s="1"/>
  <c r="X896" i="7"/>
  <c r="X897" i="7"/>
  <c r="X898" i="7"/>
  <c r="X899" i="7"/>
  <c r="AA899" i="7" s="1"/>
  <c r="X900" i="7"/>
  <c r="X901" i="7"/>
  <c r="X902" i="7"/>
  <c r="X903" i="7"/>
  <c r="AA903" i="7" s="1"/>
  <c r="X904" i="7"/>
  <c r="X905" i="7"/>
  <c r="X906" i="7"/>
  <c r="X907" i="7"/>
  <c r="AA907" i="7" s="1"/>
  <c r="X908" i="7"/>
  <c r="X909" i="7"/>
  <c r="X910" i="7"/>
  <c r="X911" i="7"/>
  <c r="AA911" i="7" s="1"/>
  <c r="X912" i="7"/>
  <c r="X913" i="7"/>
  <c r="X914" i="7"/>
  <c r="X915" i="7"/>
  <c r="AA915" i="7" s="1"/>
  <c r="X916" i="7"/>
  <c r="X917" i="7"/>
  <c r="X918" i="7"/>
  <c r="X919" i="7"/>
  <c r="AA919" i="7" s="1"/>
  <c r="X920" i="7"/>
  <c r="X921" i="7"/>
  <c r="X922" i="7"/>
  <c r="X923" i="7"/>
  <c r="AA923" i="7" s="1"/>
  <c r="X924" i="7"/>
  <c r="X925" i="7"/>
  <c r="X926" i="7"/>
  <c r="X927" i="7"/>
  <c r="AA927" i="7" s="1"/>
  <c r="X928" i="7"/>
  <c r="X929" i="7"/>
  <c r="X930" i="7"/>
  <c r="X931" i="7"/>
  <c r="AA931" i="7" s="1"/>
  <c r="X932" i="7"/>
  <c r="X933" i="7"/>
  <c r="X934" i="7"/>
  <c r="X935" i="7"/>
  <c r="AA935" i="7" s="1"/>
  <c r="X936" i="7"/>
  <c r="X937" i="7"/>
  <c r="X938" i="7"/>
  <c r="X939" i="7"/>
  <c r="AA939" i="7" s="1"/>
  <c r="X940" i="7"/>
  <c r="X941" i="7"/>
  <c r="X942" i="7"/>
  <c r="X943" i="7"/>
  <c r="AA943" i="7" s="1"/>
  <c r="X944" i="7"/>
  <c r="X945" i="7"/>
  <c r="X946" i="7"/>
  <c r="X947" i="7"/>
  <c r="AA947" i="7" s="1"/>
  <c r="X948" i="7"/>
  <c r="X949" i="7"/>
  <c r="X950" i="7"/>
  <c r="X951" i="7"/>
  <c r="AA951" i="7" s="1"/>
  <c r="X952" i="7"/>
  <c r="X953" i="7"/>
  <c r="X954" i="7"/>
  <c r="X955" i="7"/>
  <c r="AA955" i="7" s="1"/>
  <c r="X956" i="7"/>
  <c r="X957" i="7"/>
  <c r="X958" i="7"/>
  <c r="X959" i="7"/>
  <c r="AA959" i="7" s="1"/>
  <c r="X960" i="7"/>
  <c r="X961" i="7"/>
  <c r="X962" i="7"/>
  <c r="X963" i="7"/>
  <c r="AA963" i="7" s="1"/>
  <c r="X964" i="7"/>
  <c r="X965" i="7"/>
  <c r="X966" i="7"/>
  <c r="X967" i="7"/>
  <c r="AA967" i="7" s="1"/>
  <c r="X968" i="7"/>
  <c r="X969" i="7"/>
  <c r="X970" i="7"/>
  <c r="X971" i="7"/>
  <c r="AA971" i="7" s="1"/>
  <c r="X972" i="7"/>
  <c r="X973" i="7"/>
  <c r="X974" i="7"/>
  <c r="X975" i="7"/>
  <c r="AA975" i="7" s="1"/>
  <c r="X976" i="7"/>
  <c r="X977" i="7"/>
  <c r="X978" i="7"/>
  <c r="X979" i="7"/>
  <c r="AA979" i="7" s="1"/>
  <c r="X980" i="7"/>
  <c r="X981" i="7"/>
  <c r="X982" i="7"/>
  <c r="X983" i="7"/>
  <c r="AA983" i="7" s="1"/>
  <c r="X984" i="7"/>
  <c r="X985" i="7"/>
  <c r="X986" i="7"/>
  <c r="X987" i="7"/>
  <c r="AA987" i="7" s="1"/>
  <c r="X988" i="7"/>
  <c r="X989" i="7"/>
  <c r="X990" i="7"/>
  <c r="X991" i="7"/>
  <c r="AA991" i="7" s="1"/>
  <c r="X992" i="7"/>
  <c r="X993" i="7"/>
  <c r="X994" i="7"/>
  <c r="X995" i="7"/>
  <c r="AA995" i="7" s="1"/>
  <c r="X996" i="7"/>
  <c r="X997" i="7"/>
  <c r="X998" i="7"/>
  <c r="X999" i="7"/>
  <c r="AA999" i="7" s="1"/>
  <c r="X1000" i="7"/>
  <c r="X1001" i="7"/>
  <c r="X1002" i="7"/>
  <c r="X1003" i="7"/>
  <c r="AA1003" i="7" s="1"/>
  <c r="X1004" i="7"/>
  <c r="X1005" i="7"/>
  <c r="X1006" i="7"/>
  <c r="X1007" i="7"/>
  <c r="AA1007" i="7" s="1"/>
  <c r="X1008" i="7"/>
  <c r="X1009" i="7"/>
  <c r="X1010" i="7"/>
  <c r="X1011" i="7"/>
  <c r="AA1011" i="7" s="1"/>
  <c r="X1012" i="7"/>
  <c r="X1013" i="7"/>
  <c r="X1014" i="7"/>
  <c r="X1015" i="7"/>
  <c r="AA1015" i="7" s="1"/>
  <c r="X1016" i="7"/>
  <c r="X1017" i="7"/>
  <c r="X1018" i="7"/>
  <c r="X1019" i="7"/>
  <c r="AA1019" i="7" s="1"/>
  <c r="X1020" i="7"/>
  <c r="X1021" i="7"/>
  <c r="X1022" i="7"/>
  <c r="X1023" i="7"/>
  <c r="AA1023" i="7" s="1"/>
  <c r="X1024" i="7"/>
  <c r="X1025" i="7"/>
  <c r="X1026" i="7"/>
  <c r="X1027" i="7"/>
  <c r="AA1027" i="7" s="1"/>
  <c r="X1028" i="7"/>
  <c r="X1029" i="7"/>
  <c r="X1030" i="7"/>
  <c r="X1031" i="7"/>
  <c r="AA1031" i="7" s="1"/>
  <c r="X1032" i="7"/>
  <c r="X1033" i="7"/>
  <c r="X1034" i="7"/>
  <c r="X1035" i="7"/>
  <c r="AA1035" i="7" s="1"/>
  <c r="X1036" i="7"/>
  <c r="X1037" i="7"/>
  <c r="X1038" i="7"/>
  <c r="X1039" i="7"/>
  <c r="AA1039" i="7" s="1"/>
  <c r="X1040" i="7"/>
  <c r="X1041" i="7"/>
  <c r="X1042" i="7"/>
  <c r="X1043" i="7"/>
  <c r="AA1043" i="7" s="1"/>
  <c r="X1044" i="7"/>
  <c r="X1045" i="7"/>
  <c r="X1046" i="7"/>
  <c r="X1047" i="7"/>
  <c r="AA1047" i="7" s="1"/>
  <c r="X1048" i="7"/>
  <c r="X1049" i="7"/>
  <c r="X1050" i="7"/>
  <c r="X1051" i="7"/>
  <c r="AA1051" i="7" s="1"/>
  <c r="X1052" i="7"/>
  <c r="X1053" i="7"/>
  <c r="X1054" i="7"/>
  <c r="X1055" i="7"/>
  <c r="AA1055" i="7" s="1"/>
  <c r="X1056" i="7"/>
  <c r="X1057" i="7"/>
  <c r="X1058" i="7"/>
  <c r="X1059" i="7"/>
  <c r="AA1059" i="7" s="1"/>
  <c r="X1060" i="7"/>
  <c r="X1061" i="7"/>
  <c r="X1062" i="7"/>
  <c r="X1063" i="7"/>
  <c r="AA1063" i="7" s="1"/>
  <c r="X1064" i="7"/>
  <c r="X1065" i="7"/>
  <c r="X1066" i="7"/>
  <c r="X1067" i="7"/>
  <c r="AA1067" i="7" s="1"/>
  <c r="X1068" i="7"/>
  <c r="X1069" i="7"/>
  <c r="X1070" i="7"/>
  <c r="X1071" i="7"/>
  <c r="AA1071" i="7" s="1"/>
  <c r="X1072" i="7"/>
  <c r="X1073" i="7"/>
  <c r="X1074" i="7"/>
  <c r="X1075" i="7"/>
  <c r="AA1075" i="7" s="1"/>
  <c r="X1076" i="7"/>
  <c r="X1077" i="7"/>
  <c r="X1078" i="7"/>
  <c r="X1079" i="7"/>
  <c r="AA1079" i="7" s="1"/>
  <c r="X1080" i="7"/>
  <c r="X1081" i="7"/>
  <c r="X1082" i="7"/>
  <c r="X1083" i="7"/>
  <c r="AA1083" i="7" s="1"/>
  <c r="X1084" i="7"/>
  <c r="X1085" i="7"/>
  <c r="X1086" i="7"/>
  <c r="X1087" i="7"/>
  <c r="AA1087" i="7" s="1"/>
  <c r="X1088" i="7"/>
  <c r="X1089" i="7"/>
  <c r="X1090" i="7"/>
  <c r="X1091" i="7"/>
  <c r="AA1091" i="7" s="1"/>
  <c r="X1092" i="7"/>
  <c r="X1093" i="7"/>
  <c r="X1094" i="7"/>
  <c r="X1095" i="7"/>
  <c r="AA1095" i="7" s="1"/>
  <c r="X1096" i="7"/>
  <c r="X1097" i="7"/>
  <c r="X1098" i="7"/>
  <c r="X1099" i="7"/>
  <c r="AA1099" i="7" s="1"/>
  <c r="X1100" i="7"/>
  <c r="X1101" i="7"/>
  <c r="X1102" i="7"/>
  <c r="X1103" i="7"/>
  <c r="AA1103" i="7" s="1"/>
  <c r="X1104" i="7"/>
  <c r="X1105" i="7"/>
  <c r="X1106" i="7"/>
  <c r="X1107" i="7"/>
  <c r="AA1107" i="7" s="1"/>
  <c r="X1108" i="7"/>
  <c r="X1109" i="7"/>
  <c r="X1110" i="7"/>
  <c r="X1111" i="7"/>
  <c r="AA1111" i="7" s="1"/>
  <c r="X1112" i="7"/>
  <c r="X1113" i="7"/>
  <c r="X1114" i="7"/>
  <c r="X1115" i="7"/>
  <c r="AA1115" i="7" s="1"/>
  <c r="X1116" i="7"/>
  <c r="X1117" i="7"/>
  <c r="X1118" i="7"/>
  <c r="X1119" i="7"/>
  <c r="AA1119" i="7" s="1"/>
  <c r="X1120" i="7"/>
  <c r="X1121" i="7"/>
  <c r="X1122" i="7"/>
  <c r="X1123" i="7"/>
  <c r="AA1123" i="7" s="1"/>
  <c r="X1124" i="7"/>
  <c r="X1125" i="7"/>
  <c r="X1126" i="7"/>
  <c r="X1127" i="7"/>
  <c r="AA1127" i="7" s="1"/>
  <c r="X1128" i="7"/>
  <c r="X1129" i="7"/>
  <c r="X1130" i="7"/>
  <c r="X1131" i="7"/>
  <c r="AA1131" i="7" s="1"/>
  <c r="X1132" i="7"/>
  <c r="X1133" i="7"/>
  <c r="X1134" i="7"/>
  <c r="X1135" i="7"/>
  <c r="AA1135" i="7" s="1"/>
  <c r="X1136" i="7"/>
  <c r="X1137" i="7"/>
  <c r="X1138" i="7"/>
  <c r="X1139" i="7"/>
  <c r="AA1139" i="7" s="1"/>
  <c r="X1140" i="7"/>
  <c r="X1141" i="7"/>
  <c r="X1142" i="7"/>
  <c r="X1143" i="7"/>
  <c r="AA1143" i="7" s="1"/>
  <c r="X1144" i="7"/>
  <c r="X1145" i="7"/>
  <c r="X1146" i="7"/>
  <c r="X1147" i="7"/>
  <c r="AA1147" i="7" s="1"/>
  <c r="X1148" i="7"/>
  <c r="X1149" i="7"/>
  <c r="X1150" i="7"/>
  <c r="X1151" i="7"/>
  <c r="AA1151" i="7" s="1"/>
  <c r="X1152" i="7"/>
  <c r="X1153" i="7"/>
  <c r="X1154" i="7"/>
  <c r="X1155" i="7"/>
  <c r="AA1155" i="7" s="1"/>
  <c r="X1156" i="7"/>
  <c r="X1157" i="7"/>
  <c r="X1158" i="7"/>
  <c r="X1159" i="7"/>
  <c r="AA1159" i="7" s="1"/>
  <c r="X1160" i="7"/>
  <c r="X1161" i="7"/>
  <c r="X1162" i="7"/>
  <c r="X1163" i="7"/>
  <c r="AA1163" i="7" s="1"/>
  <c r="X1164" i="7"/>
  <c r="X1165" i="7"/>
  <c r="X1166" i="7"/>
  <c r="X1167" i="7"/>
  <c r="AA1167" i="7" s="1"/>
  <c r="X1168" i="7"/>
  <c r="X1169" i="7"/>
  <c r="X1170" i="7"/>
  <c r="X1171" i="7"/>
  <c r="AA1171" i="7" s="1"/>
  <c r="X1172" i="7"/>
  <c r="X1173" i="7"/>
  <c r="X1174" i="7"/>
  <c r="X1175" i="7"/>
  <c r="AA1175" i="7" s="1"/>
  <c r="X1176" i="7"/>
  <c r="X1177" i="7"/>
  <c r="X1178" i="7"/>
  <c r="X1179" i="7"/>
  <c r="AA1179" i="7" s="1"/>
  <c r="X1180" i="7"/>
  <c r="X1181" i="7"/>
  <c r="X1182" i="7"/>
  <c r="X1183" i="7"/>
  <c r="AA1183" i="7" s="1"/>
  <c r="X1184" i="7"/>
  <c r="X1185" i="7"/>
  <c r="X1186" i="7"/>
  <c r="X1187" i="7"/>
  <c r="AA1187" i="7" s="1"/>
  <c r="X1188" i="7"/>
  <c r="X1189" i="7"/>
  <c r="X1190" i="7"/>
  <c r="X1191" i="7"/>
  <c r="AA1191" i="7" s="1"/>
  <c r="X1192" i="7"/>
  <c r="X1193" i="7"/>
  <c r="X1194" i="7"/>
  <c r="X1195" i="7"/>
  <c r="AA1195" i="7" s="1"/>
  <c r="X1196" i="7"/>
  <c r="X1197" i="7"/>
  <c r="X1198" i="7"/>
  <c r="X1199" i="7"/>
  <c r="AA1199" i="7" s="1"/>
  <c r="X1200" i="7"/>
  <c r="X1201" i="7"/>
  <c r="X1202" i="7"/>
  <c r="X1203" i="7"/>
  <c r="AA1203" i="7" s="1"/>
  <c r="X1204" i="7"/>
  <c r="X1205" i="7"/>
  <c r="X1206" i="7"/>
  <c r="X1207" i="7"/>
  <c r="AA1207" i="7" s="1"/>
  <c r="X1208" i="7"/>
  <c r="X1209" i="7"/>
  <c r="X1210" i="7"/>
  <c r="X1211" i="7"/>
  <c r="AA1211" i="7" s="1"/>
  <c r="X1212" i="7"/>
  <c r="X1213" i="7"/>
  <c r="X1214" i="7"/>
  <c r="X1215" i="7"/>
  <c r="AA1215" i="7" s="1"/>
  <c r="X1216" i="7"/>
  <c r="X1217" i="7"/>
  <c r="X1218" i="7"/>
  <c r="X1219" i="7"/>
  <c r="AA1219" i="7" s="1"/>
  <c r="X1220" i="7"/>
  <c r="X1221" i="7"/>
  <c r="X1222" i="7"/>
  <c r="X1223" i="7"/>
  <c r="AA1223" i="7" s="1"/>
  <c r="X1224" i="7"/>
  <c r="X1225" i="7"/>
  <c r="X1226" i="7"/>
  <c r="X1227" i="7"/>
  <c r="AA1227" i="7" s="1"/>
  <c r="X1228" i="7"/>
  <c r="X1229" i="7"/>
  <c r="X1230" i="7"/>
  <c r="X1231" i="7"/>
  <c r="AA1231" i="7" s="1"/>
  <c r="X1232" i="7"/>
  <c r="X1233" i="7"/>
  <c r="X1234" i="7"/>
  <c r="X1235" i="7"/>
  <c r="AA1235" i="7" s="1"/>
  <c r="X1236" i="7"/>
  <c r="X1237" i="7"/>
  <c r="X1238" i="7"/>
  <c r="X1239" i="7"/>
  <c r="AA1239" i="7" s="1"/>
  <c r="X1240" i="7"/>
  <c r="X1241" i="7"/>
  <c r="X1242" i="7"/>
  <c r="X1243" i="7"/>
  <c r="AA1243" i="7" s="1"/>
  <c r="X1244" i="7"/>
  <c r="X1245" i="7"/>
  <c r="X1246" i="7"/>
  <c r="X1247" i="7"/>
  <c r="AA1247" i="7" s="1"/>
  <c r="X1248" i="7"/>
  <c r="X1249" i="7"/>
  <c r="X1250" i="7"/>
  <c r="X1251" i="7"/>
  <c r="AA1251" i="7" s="1"/>
  <c r="X1252" i="7"/>
  <c r="X1253" i="7"/>
  <c r="X1254" i="7"/>
  <c r="X1255" i="7"/>
  <c r="AA1255" i="7" s="1"/>
  <c r="X1256" i="7"/>
  <c r="X1257" i="7"/>
  <c r="X1258" i="7"/>
  <c r="X1259" i="7"/>
  <c r="AA1259" i="7" s="1"/>
  <c r="X1260" i="7"/>
  <c r="X1261" i="7"/>
  <c r="X1262" i="7"/>
  <c r="X1263" i="7"/>
  <c r="AA1263" i="7" s="1"/>
  <c r="X1264" i="7"/>
  <c r="X1265" i="7"/>
  <c r="X1266" i="7"/>
  <c r="X1267" i="7"/>
  <c r="AA1267" i="7" s="1"/>
  <c r="X1268" i="7"/>
  <c r="X1269" i="7"/>
  <c r="X1270" i="7"/>
  <c r="X1271" i="7"/>
  <c r="AA1271" i="7" s="1"/>
  <c r="X1272" i="7"/>
  <c r="X1273" i="7"/>
  <c r="X1274" i="7"/>
  <c r="X1275" i="7"/>
  <c r="AA1275" i="7" s="1"/>
  <c r="X1276" i="7"/>
  <c r="X1277" i="7"/>
  <c r="X1278" i="7"/>
  <c r="X1279" i="7"/>
  <c r="AA1279" i="7" s="1"/>
  <c r="X1280" i="7"/>
  <c r="X1281" i="7"/>
  <c r="X1282" i="7"/>
  <c r="X1283" i="7"/>
  <c r="AA1283" i="7" s="1"/>
  <c r="X1284" i="7"/>
  <c r="X1285" i="7"/>
  <c r="X1286" i="7"/>
  <c r="X1287" i="7"/>
  <c r="AA1287" i="7" s="1"/>
  <c r="X1288" i="7"/>
  <c r="X1289" i="7"/>
  <c r="X1290" i="7"/>
  <c r="X1291" i="7"/>
  <c r="AA1291" i="7" s="1"/>
  <c r="X1292" i="7"/>
  <c r="X1293" i="7"/>
  <c r="X1294" i="7"/>
  <c r="X1295" i="7"/>
  <c r="AA1295" i="7" s="1"/>
  <c r="X1296" i="7"/>
  <c r="X1297" i="7"/>
  <c r="X1298" i="7"/>
  <c r="X1299" i="7"/>
  <c r="AA1299" i="7" s="1"/>
  <c r="X1300" i="7"/>
  <c r="X1301" i="7"/>
  <c r="X1302" i="7"/>
  <c r="X1303" i="7"/>
  <c r="AA1303" i="7" s="1"/>
  <c r="X1304" i="7"/>
  <c r="X1305" i="7"/>
  <c r="X1306" i="7"/>
  <c r="X1307" i="7"/>
  <c r="AA1307" i="7" s="1"/>
  <c r="X1308" i="7"/>
  <c r="X1309" i="7"/>
  <c r="X1310" i="7"/>
  <c r="X1311" i="7"/>
  <c r="AA1311" i="7" s="1"/>
  <c r="X1312" i="7"/>
  <c r="X1313" i="7"/>
  <c r="X1314" i="7"/>
  <c r="X1315" i="7"/>
  <c r="AA1315" i="7" s="1"/>
  <c r="X1316" i="7"/>
  <c r="X1317" i="7"/>
  <c r="X1318" i="7"/>
  <c r="X1319" i="7"/>
  <c r="AA1319" i="7" s="1"/>
  <c r="X1320" i="7"/>
  <c r="X1321" i="7"/>
  <c r="X1322" i="7"/>
  <c r="X1323" i="7"/>
  <c r="AA1323" i="7" s="1"/>
  <c r="X1324" i="7"/>
  <c r="X1325" i="7"/>
  <c r="X1326" i="7"/>
  <c r="X1327" i="7"/>
  <c r="AA1327" i="7" s="1"/>
  <c r="X1328" i="7"/>
  <c r="X1329" i="7"/>
  <c r="X1330" i="7"/>
  <c r="X1331" i="7"/>
  <c r="AA1331" i="7" s="1"/>
  <c r="X1332" i="7"/>
  <c r="X1333" i="7"/>
  <c r="X1334" i="7"/>
  <c r="X1335" i="7"/>
  <c r="AA1335" i="7" s="1"/>
  <c r="X1336" i="7"/>
  <c r="X1337" i="7"/>
  <c r="X1338" i="7"/>
  <c r="X1339" i="7"/>
  <c r="AA1339" i="7" s="1"/>
  <c r="X1340" i="7"/>
  <c r="X1341" i="7"/>
  <c r="X1342" i="7"/>
  <c r="X1343" i="7"/>
  <c r="AA1343" i="7" s="1"/>
  <c r="X1344" i="7"/>
  <c r="X1345" i="7"/>
  <c r="X1346" i="7"/>
  <c r="X1347" i="7"/>
  <c r="AA1347" i="7" s="1"/>
  <c r="X1348" i="7"/>
  <c r="X1349" i="7"/>
  <c r="X1350" i="7"/>
  <c r="X1351" i="7"/>
  <c r="AA1351" i="7" s="1"/>
  <c r="X1352" i="7"/>
  <c r="X1353" i="7"/>
  <c r="X1354" i="7"/>
  <c r="X1355" i="7"/>
  <c r="AA1355" i="7" s="1"/>
  <c r="X1356" i="7"/>
  <c r="X1357" i="7"/>
  <c r="X1358" i="7"/>
  <c r="X1359" i="7"/>
  <c r="AA1359" i="7" s="1"/>
  <c r="X1360" i="7"/>
  <c r="X1361" i="7"/>
  <c r="X1362" i="7"/>
  <c r="X1363" i="7"/>
  <c r="AA1363" i="7" s="1"/>
  <c r="X1364" i="7"/>
  <c r="X1365" i="7"/>
  <c r="X1366" i="7"/>
  <c r="X1367" i="7"/>
  <c r="AA1367" i="7" s="1"/>
  <c r="X1368" i="7"/>
  <c r="X1369" i="7"/>
  <c r="X1370" i="7"/>
  <c r="X1371" i="7"/>
  <c r="AA1371" i="7" s="1"/>
  <c r="X1372" i="7"/>
  <c r="X1373" i="7"/>
  <c r="X1374" i="7"/>
  <c r="X1375" i="7"/>
  <c r="AA1375" i="7" s="1"/>
  <c r="X1376" i="7"/>
  <c r="X1377" i="7"/>
  <c r="X1378" i="7"/>
  <c r="X1379" i="7"/>
  <c r="AA1379" i="7" s="1"/>
  <c r="X1380" i="7"/>
  <c r="X1381" i="7"/>
  <c r="X1382" i="7"/>
  <c r="X1383" i="7"/>
  <c r="AA1383" i="7" s="1"/>
  <c r="X1384" i="7"/>
  <c r="X1385" i="7"/>
  <c r="X1386" i="7"/>
  <c r="X1387" i="7"/>
  <c r="AA1387" i="7" s="1"/>
  <c r="X1388" i="7"/>
  <c r="X1389" i="7"/>
  <c r="X1390" i="7"/>
  <c r="X1391" i="7"/>
  <c r="AA1391" i="7" s="1"/>
  <c r="X1392" i="7"/>
  <c r="X1393" i="7"/>
  <c r="X1394" i="7"/>
  <c r="X1395" i="7"/>
  <c r="AA1395" i="7" s="1"/>
  <c r="X1396" i="7"/>
  <c r="X1397" i="7"/>
  <c r="X1398" i="7"/>
  <c r="X1399" i="7"/>
  <c r="AA1399" i="7" s="1"/>
  <c r="X1400" i="7"/>
  <c r="X1401" i="7"/>
  <c r="X1402" i="7"/>
  <c r="X1403" i="7"/>
  <c r="AA1403" i="7" s="1"/>
  <c r="X1404" i="7"/>
  <c r="X1405" i="7"/>
  <c r="X1406" i="7"/>
  <c r="X1407" i="7"/>
  <c r="AA1407" i="7" s="1"/>
  <c r="X1408" i="7"/>
  <c r="X1409" i="7"/>
  <c r="X1410" i="7"/>
  <c r="X1411" i="7"/>
  <c r="AA1411" i="7" s="1"/>
  <c r="X1412" i="7"/>
  <c r="X1413" i="7"/>
  <c r="X1414" i="7"/>
  <c r="X1415" i="7"/>
  <c r="AA1415" i="7" s="1"/>
  <c r="X1416" i="7"/>
  <c r="X1417" i="7"/>
  <c r="X1418" i="7"/>
  <c r="X1419" i="7"/>
  <c r="AA1419" i="7" s="1"/>
  <c r="X1420" i="7"/>
  <c r="X1421" i="7"/>
  <c r="X1422" i="7"/>
  <c r="X1423" i="7"/>
  <c r="AA1423" i="7" s="1"/>
  <c r="X1424" i="7"/>
  <c r="X1425" i="7"/>
  <c r="X1426" i="7"/>
  <c r="X1427" i="7"/>
  <c r="AA1427" i="7" s="1"/>
  <c r="X1428" i="7"/>
  <c r="X1429" i="7"/>
  <c r="X1430" i="7"/>
  <c r="X1431" i="7"/>
  <c r="AA1431" i="7" s="1"/>
  <c r="X1432" i="7"/>
  <c r="X1433" i="7"/>
  <c r="X1434" i="7"/>
  <c r="X1435" i="7"/>
  <c r="AA1435" i="7" s="1"/>
  <c r="X1436" i="7"/>
  <c r="X1437" i="7"/>
  <c r="X1438" i="7"/>
  <c r="X1439" i="7"/>
  <c r="AA1439" i="7" s="1"/>
  <c r="X1440" i="7"/>
  <c r="X1441" i="7"/>
  <c r="X1442" i="7"/>
  <c r="X1443" i="7"/>
  <c r="AA1443" i="7" s="1"/>
  <c r="X1444" i="7"/>
  <c r="X1445" i="7"/>
  <c r="X1446" i="7"/>
  <c r="X1447" i="7"/>
  <c r="AA1447" i="7" s="1"/>
  <c r="X1448" i="7"/>
  <c r="X1449" i="7"/>
  <c r="X1450" i="7"/>
  <c r="X1451" i="7"/>
  <c r="AA1451" i="7" s="1"/>
  <c r="X1452" i="7"/>
  <c r="X1453" i="7"/>
  <c r="X1454" i="7"/>
  <c r="X1455" i="7"/>
  <c r="AA1455" i="7" s="1"/>
  <c r="X1456" i="7"/>
  <c r="X1457" i="7"/>
  <c r="X1458" i="7"/>
  <c r="X1459" i="7"/>
  <c r="AA1459" i="7" s="1"/>
  <c r="X1460" i="7"/>
  <c r="X1461" i="7"/>
  <c r="X1462" i="7"/>
  <c r="X1463" i="7"/>
  <c r="AA1463" i="7" s="1"/>
  <c r="X1464" i="7"/>
  <c r="X1465" i="7"/>
  <c r="X1466" i="7"/>
  <c r="X1467" i="7"/>
  <c r="AA1467" i="7" s="1"/>
  <c r="X1468" i="7"/>
  <c r="X1469" i="7"/>
  <c r="X1470" i="7"/>
  <c r="X1471" i="7"/>
  <c r="AA1471" i="7" s="1"/>
  <c r="X1472" i="7"/>
  <c r="X1473" i="7"/>
  <c r="X1474" i="7"/>
  <c r="X1475" i="7"/>
  <c r="AA1475" i="7" s="1"/>
  <c r="X1476" i="7"/>
  <c r="X1477" i="7"/>
  <c r="X1478" i="7"/>
  <c r="X1479" i="7"/>
  <c r="AA1479" i="7" s="1"/>
  <c r="X1480" i="7"/>
  <c r="X1481" i="7"/>
  <c r="X1482" i="7"/>
  <c r="X1483" i="7"/>
  <c r="AA1483" i="7" s="1"/>
  <c r="X1484" i="7"/>
  <c r="X1485" i="7"/>
  <c r="X1486" i="7"/>
  <c r="X1487" i="7"/>
  <c r="AA1487" i="7" s="1"/>
  <c r="X1488" i="7"/>
  <c r="X1489" i="7"/>
  <c r="X1490" i="7"/>
  <c r="X1491" i="7"/>
  <c r="AA1491" i="7" s="1"/>
  <c r="X1492" i="7"/>
  <c r="X1493" i="7"/>
  <c r="X1494" i="7"/>
  <c r="X1495" i="7"/>
  <c r="AA1495" i="7" s="1"/>
  <c r="X1496" i="7"/>
  <c r="X1497" i="7"/>
  <c r="X1498" i="7"/>
  <c r="X1499" i="7"/>
  <c r="AA1499" i="7" s="1"/>
  <c r="X1500" i="7"/>
  <c r="X1501" i="7"/>
  <c r="X1502" i="7"/>
  <c r="X1503" i="7"/>
  <c r="AA1503" i="7" s="1"/>
  <c r="X1504" i="7"/>
  <c r="X1505" i="7"/>
  <c r="X1506" i="7"/>
  <c r="W9" i="7"/>
  <c r="W10" i="7"/>
  <c r="W11" i="7"/>
  <c r="Z11" i="7" s="1"/>
  <c r="W12" i="7"/>
  <c r="W13" i="7"/>
  <c r="W14" i="7"/>
  <c r="W15" i="7"/>
  <c r="Z15" i="7" s="1"/>
  <c r="W16" i="7"/>
  <c r="W17" i="7"/>
  <c r="W18" i="7"/>
  <c r="W19" i="7"/>
  <c r="W20" i="7"/>
  <c r="W21" i="7"/>
  <c r="W22" i="7"/>
  <c r="W23" i="7"/>
  <c r="Z23" i="7" s="1"/>
  <c r="W24" i="7"/>
  <c r="W25" i="7"/>
  <c r="W26" i="7"/>
  <c r="W27" i="7"/>
  <c r="Z27" i="7" s="1"/>
  <c r="W28" i="7"/>
  <c r="W29" i="7"/>
  <c r="W30" i="7"/>
  <c r="W31" i="7"/>
  <c r="Z31" i="7" s="1"/>
  <c r="W32" i="7"/>
  <c r="W33" i="7"/>
  <c r="W34" i="7"/>
  <c r="Z34" i="7" s="1"/>
  <c r="W35" i="7"/>
  <c r="Z35" i="7" s="1"/>
  <c r="W36" i="7"/>
  <c r="W37" i="7"/>
  <c r="W38" i="7"/>
  <c r="W39" i="7"/>
  <c r="Z39" i="7" s="1"/>
  <c r="W40" i="7"/>
  <c r="W41" i="7"/>
  <c r="W42" i="7"/>
  <c r="W43" i="7"/>
  <c r="Z43" i="7" s="1"/>
  <c r="W44" i="7"/>
  <c r="W45" i="7"/>
  <c r="W46" i="7"/>
  <c r="W47" i="7"/>
  <c r="W48" i="7"/>
  <c r="W49" i="7"/>
  <c r="W50" i="7"/>
  <c r="W51" i="7"/>
  <c r="Z51" i="7" s="1"/>
  <c r="W52" i="7"/>
  <c r="W53" i="7"/>
  <c r="W54" i="7"/>
  <c r="W55" i="7"/>
  <c r="Z55" i="7" s="1"/>
  <c r="W56" i="7"/>
  <c r="W57" i="7"/>
  <c r="W58" i="7"/>
  <c r="W59" i="7"/>
  <c r="W60" i="7"/>
  <c r="W61" i="7"/>
  <c r="W62" i="7"/>
  <c r="W63" i="7"/>
  <c r="Z63" i="7" s="1"/>
  <c r="W64" i="7"/>
  <c r="W65" i="7"/>
  <c r="W66" i="7"/>
  <c r="Z66" i="7" s="1"/>
  <c r="W67" i="7"/>
  <c r="Z67" i="7" s="1"/>
  <c r="W68" i="7"/>
  <c r="W69" i="7"/>
  <c r="W70" i="7"/>
  <c r="W71" i="7"/>
  <c r="W72" i="7"/>
  <c r="W73" i="7"/>
  <c r="W74" i="7"/>
  <c r="W75" i="7"/>
  <c r="Z75" i="7" s="1"/>
  <c r="W76" i="7"/>
  <c r="W77" i="7"/>
  <c r="W78" i="7"/>
  <c r="W79" i="7"/>
  <c r="Z79" i="7" s="1"/>
  <c r="W80" i="7"/>
  <c r="W81" i="7"/>
  <c r="W82" i="7"/>
  <c r="W83" i="7"/>
  <c r="W84" i="7"/>
  <c r="W85" i="7"/>
  <c r="W86" i="7"/>
  <c r="W87" i="7"/>
  <c r="Z87" i="7" s="1"/>
  <c r="W88" i="7"/>
  <c r="W89" i="7"/>
  <c r="W90" i="7"/>
  <c r="W91" i="7"/>
  <c r="Z91" i="7" s="1"/>
  <c r="W92" i="7"/>
  <c r="W93" i="7"/>
  <c r="W94" i="7"/>
  <c r="W95" i="7"/>
  <c r="Z95" i="7" s="1"/>
  <c r="W96" i="7"/>
  <c r="W97" i="7"/>
  <c r="W98" i="7"/>
  <c r="Z98" i="7" s="1"/>
  <c r="W99" i="7"/>
  <c r="Z99" i="7" s="1"/>
  <c r="W100" i="7"/>
  <c r="W101" i="7"/>
  <c r="W102" i="7"/>
  <c r="W103" i="7"/>
  <c r="Z103" i="7" s="1"/>
  <c r="W104" i="7"/>
  <c r="W105" i="7"/>
  <c r="W106" i="7"/>
  <c r="W107" i="7"/>
  <c r="Z107" i="7" s="1"/>
  <c r="W108" i="7"/>
  <c r="W109" i="7"/>
  <c r="W110" i="7"/>
  <c r="W111" i="7"/>
  <c r="W112" i="7"/>
  <c r="W113" i="7"/>
  <c r="W114" i="7"/>
  <c r="W115" i="7"/>
  <c r="Z115" i="7" s="1"/>
  <c r="W116" i="7"/>
  <c r="W117" i="7"/>
  <c r="W118" i="7"/>
  <c r="W119" i="7"/>
  <c r="Z119" i="7" s="1"/>
  <c r="W120" i="7"/>
  <c r="W121" i="7"/>
  <c r="W122" i="7"/>
  <c r="W123" i="7"/>
  <c r="W124" i="7"/>
  <c r="W125" i="7"/>
  <c r="W126" i="7"/>
  <c r="W127" i="7"/>
  <c r="Z127" i="7" s="1"/>
  <c r="W128" i="7"/>
  <c r="W129" i="7"/>
  <c r="W130" i="7"/>
  <c r="Z130" i="7" s="1"/>
  <c r="W131" i="7"/>
  <c r="Z131" i="7" s="1"/>
  <c r="W132" i="7"/>
  <c r="W133" i="7"/>
  <c r="W134" i="7"/>
  <c r="W135" i="7"/>
  <c r="W136" i="7"/>
  <c r="W137" i="7"/>
  <c r="W138" i="7"/>
  <c r="W139" i="7"/>
  <c r="Z139" i="7" s="1"/>
  <c r="W140" i="7"/>
  <c r="W141" i="7"/>
  <c r="W142" i="7"/>
  <c r="W143" i="7"/>
  <c r="Z143" i="7" s="1"/>
  <c r="W144" i="7"/>
  <c r="W145" i="7"/>
  <c r="W146" i="7"/>
  <c r="W147" i="7"/>
  <c r="W148" i="7"/>
  <c r="W149" i="7"/>
  <c r="W150" i="7"/>
  <c r="Z150" i="7" s="1"/>
  <c r="W151" i="7"/>
  <c r="Z151" i="7" s="1"/>
  <c r="W152" i="7"/>
  <c r="W153" i="7"/>
  <c r="W154" i="7"/>
  <c r="W155" i="7"/>
  <c r="Z155" i="7" s="1"/>
  <c r="W156" i="7"/>
  <c r="W157" i="7"/>
  <c r="W158" i="7"/>
  <c r="W159" i="7"/>
  <c r="W160" i="7"/>
  <c r="W161" i="7"/>
  <c r="W162" i="7"/>
  <c r="W163" i="7"/>
  <c r="Z163" i="7" s="1"/>
  <c r="W164" i="7"/>
  <c r="W165" i="7"/>
  <c r="W166" i="7"/>
  <c r="Z166" i="7" s="1"/>
  <c r="W167" i="7"/>
  <c r="W168" i="7"/>
  <c r="W169" i="7"/>
  <c r="W170" i="7"/>
  <c r="W171" i="7"/>
  <c r="Z171" i="7" s="1"/>
  <c r="W172" i="7"/>
  <c r="W173" i="7"/>
  <c r="W174" i="7"/>
  <c r="W175" i="7"/>
  <c r="Z175" i="7" s="1"/>
  <c r="W176" i="7"/>
  <c r="W177" i="7"/>
  <c r="W178" i="7"/>
  <c r="W179" i="7"/>
  <c r="W180" i="7"/>
  <c r="W181" i="7"/>
  <c r="W182" i="7"/>
  <c r="Z182" i="7" s="1"/>
  <c r="W183" i="7"/>
  <c r="Z183" i="7" s="1"/>
  <c r="W184" i="7"/>
  <c r="W185" i="7"/>
  <c r="W186" i="7"/>
  <c r="W187" i="7"/>
  <c r="Z187" i="7" s="1"/>
  <c r="W188" i="7"/>
  <c r="W189" i="7"/>
  <c r="W190" i="7"/>
  <c r="W191" i="7"/>
  <c r="W192" i="7"/>
  <c r="W193" i="7"/>
  <c r="W194" i="7"/>
  <c r="W195" i="7"/>
  <c r="Z195" i="7" s="1"/>
  <c r="W196" i="7"/>
  <c r="W197" i="7"/>
  <c r="W198" i="7"/>
  <c r="W199" i="7"/>
  <c r="W200" i="7"/>
  <c r="W201" i="7"/>
  <c r="W202" i="7"/>
  <c r="W203" i="7"/>
  <c r="Z203" i="7" s="1"/>
  <c r="W204" i="7"/>
  <c r="W205" i="7"/>
  <c r="W206" i="7"/>
  <c r="W207" i="7"/>
  <c r="Z207" i="7" s="1"/>
  <c r="W208" i="7"/>
  <c r="W209" i="7"/>
  <c r="W210" i="7"/>
  <c r="Z210" i="7" s="1"/>
  <c r="W211" i="7"/>
  <c r="W212" i="7"/>
  <c r="W213" i="7"/>
  <c r="W214" i="7"/>
  <c r="W215" i="7"/>
  <c r="Z215" i="7" s="1"/>
  <c r="W216" i="7"/>
  <c r="W217" i="7"/>
  <c r="W218" i="7"/>
  <c r="W219" i="7"/>
  <c r="Z219" i="7" s="1"/>
  <c r="W220" i="7"/>
  <c r="W221" i="7"/>
  <c r="W222" i="7"/>
  <c r="W223" i="7"/>
  <c r="W224" i="7"/>
  <c r="W225" i="7"/>
  <c r="W226" i="7"/>
  <c r="Z226" i="7" s="1"/>
  <c r="W227" i="7"/>
  <c r="Z227" i="7" s="1"/>
  <c r="W228" i="7"/>
  <c r="W229" i="7"/>
  <c r="W230" i="7"/>
  <c r="W231" i="7"/>
  <c r="W232" i="7"/>
  <c r="W233" i="7"/>
  <c r="W234" i="7"/>
  <c r="W235" i="7"/>
  <c r="Z235" i="7" s="1"/>
  <c r="W236" i="7"/>
  <c r="W237" i="7"/>
  <c r="W238" i="7"/>
  <c r="W239" i="7"/>
  <c r="Z239" i="7" s="1"/>
  <c r="W240" i="7"/>
  <c r="W241" i="7"/>
  <c r="W242" i="7"/>
  <c r="Z242" i="7" s="1"/>
  <c r="W243" i="7"/>
  <c r="W244" i="7"/>
  <c r="W245" i="7"/>
  <c r="W246" i="7"/>
  <c r="W247" i="7"/>
  <c r="Z247" i="7" s="1"/>
  <c r="W248" i="7"/>
  <c r="W249" i="7"/>
  <c r="W250" i="7"/>
  <c r="W251" i="7"/>
  <c r="Z251" i="7" s="1"/>
  <c r="W252" i="7"/>
  <c r="W253" i="7"/>
  <c r="W254" i="7"/>
  <c r="W255" i="7"/>
  <c r="W256" i="7"/>
  <c r="W257" i="7"/>
  <c r="W258" i="7"/>
  <c r="Z258" i="7" s="1"/>
  <c r="W259" i="7"/>
  <c r="Z259" i="7" s="1"/>
  <c r="W260" i="7"/>
  <c r="W261" i="7"/>
  <c r="W262" i="7"/>
  <c r="Z262" i="7" s="1"/>
  <c r="W263" i="7"/>
  <c r="W264" i="7"/>
  <c r="W265" i="7"/>
  <c r="W266" i="7"/>
  <c r="W267" i="7"/>
  <c r="Z267" i="7" s="1"/>
  <c r="W268" i="7"/>
  <c r="W269" i="7"/>
  <c r="W270" i="7"/>
  <c r="W271" i="7"/>
  <c r="Z271" i="7" s="1"/>
  <c r="W272" i="7"/>
  <c r="W273" i="7"/>
  <c r="W274" i="7"/>
  <c r="W275" i="7"/>
  <c r="W276" i="7"/>
  <c r="W277" i="7"/>
  <c r="W278" i="7"/>
  <c r="Z278" i="7" s="1"/>
  <c r="W279" i="7"/>
  <c r="Z279" i="7" s="1"/>
  <c r="W280" i="7"/>
  <c r="W281" i="7"/>
  <c r="W282" i="7"/>
  <c r="W283" i="7"/>
  <c r="Z283" i="7" s="1"/>
  <c r="W284" i="7"/>
  <c r="W285" i="7"/>
  <c r="W286" i="7"/>
  <c r="W287" i="7"/>
  <c r="W288" i="7"/>
  <c r="W289" i="7"/>
  <c r="W290" i="7"/>
  <c r="W291" i="7"/>
  <c r="Z291" i="7" s="1"/>
  <c r="W292" i="7"/>
  <c r="W293" i="7"/>
  <c r="W294" i="7"/>
  <c r="Z294" i="7" s="1"/>
  <c r="W295" i="7"/>
  <c r="W296" i="7"/>
  <c r="W297" i="7"/>
  <c r="W298" i="7"/>
  <c r="W299" i="7"/>
  <c r="Z299" i="7" s="1"/>
  <c r="W300" i="7"/>
  <c r="W301" i="7"/>
  <c r="W302" i="7"/>
  <c r="W303" i="7"/>
  <c r="Z303" i="7" s="1"/>
  <c r="W304" i="7"/>
  <c r="W305" i="7"/>
  <c r="W306" i="7"/>
  <c r="W307" i="7"/>
  <c r="W308" i="7"/>
  <c r="W309" i="7"/>
  <c r="W310" i="7"/>
  <c r="Z310" i="7" s="1"/>
  <c r="W311" i="7"/>
  <c r="Z311" i="7" s="1"/>
  <c r="W312" i="7"/>
  <c r="W313" i="7"/>
  <c r="W314" i="7"/>
  <c r="W315" i="7"/>
  <c r="Z315" i="7" s="1"/>
  <c r="W316" i="7"/>
  <c r="W317" i="7"/>
  <c r="W318" i="7"/>
  <c r="W319" i="7"/>
  <c r="W320" i="7"/>
  <c r="W321" i="7"/>
  <c r="W322" i="7"/>
  <c r="W323" i="7"/>
  <c r="Z323" i="7" s="1"/>
  <c r="W324" i="7"/>
  <c r="W325" i="7"/>
  <c r="W326" i="7"/>
  <c r="W327" i="7"/>
  <c r="W328" i="7"/>
  <c r="W329" i="7"/>
  <c r="W330" i="7"/>
  <c r="W331" i="7"/>
  <c r="Z331" i="7" s="1"/>
  <c r="W332" i="7"/>
  <c r="W333" i="7"/>
  <c r="W334" i="7"/>
  <c r="W335" i="7"/>
  <c r="Z335" i="7" s="1"/>
  <c r="W336" i="7"/>
  <c r="W337" i="7"/>
  <c r="W338" i="7"/>
  <c r="Z338" i="7" s="1"/>
  <c r="W339" i="7"/>
  <c r="W340" i="7"/>
  <c r="W341" i="7"/>
  <c r="W342" i="7"/>
  <c r="W343" i="7"/>
  <c r="Z343" i="7" s="1"/>
  <c r="W344" i="7"/>
  <c r="W345" i="7"/>
  <c r="W346" i="7"/>
  <c r="W347" i="7"/>
  <c r="Z347" i="7" s="1"/>
  <c r="W348" i="7"/>
  <c r="W349" i="7"/>
  <c r="W350" i="7"/>
  <c r="W351" i="7"/>
  <c r="W352" i="7"/>
  <c r="W353" i="7"/>
  <c r="W354" i="7"/>
  <c r="W355" i="7"/>
  <c r="W356" i="7"/>
  <c r="W357" i="7"/>
  <c r="W358" i="7"/>
  <c r="W359" i="7"/>
  <c r="W360" i="7"/>
  <c r="W361" i="7"/>
  <c r="W362" i="7"/>
  <c r="W363" i="7"/>
  <c r="W364" i="7"/>
  <c r="W365" i="7"/>
  <c r="W366" i="7"/>
  <c r="W367" i="7"/>
  <c r="W368" i="7"/>
  <c r="W369" i="7"/>
  <c r="W370" i="7"/>
  <c r="W371" i="7"/>
  <c r="W372" i="7"/>
  <c r="W373" i="7"/>
  <c r="W374" i="7"/>
  <c r="W375" i="7"/>
  <c r="W376" i="7"/>
  <c r="W377" i="7"/>
  <c r="W378" i="7"/>
  <c r="W379" i="7"/>
  <c r="W380" i="7"/>
  <c r="W381" i="7"/>
  <c r="W382" i="7"/>
  <c r="W383" i="7"/>
  <c r="W384" i="7"/>
  <c r="W385" i="7"/>
  <c r="W386" i="7"/>
  <c r="W387" i="7"/>
  <c r="W388" i="7"/>
  <c r="W389" i="7"/>
  <c r="W390" i="7"/>
  <c r="W391" i="7"/>
  <c r="W392" i="7"/>
  <c r="W393" i="7"/>
  <c r="W394" i="7"/>
  <c r="W395" i="7"/>
  <c r="W396" i="7"/>
  <c r="W397" i="7"/>
  <c r="W398" i="7"/>
  <c r="W399" i="7"/>
  <c r="W400" i="7"/>
  <c r="W401" i="7"/>
  <c r="W402" i="7"/>
  <c r="W403" i="7"/>
  <c r="W404" i="7"/>
  <c r="W405" i="7"/>
  <c r="W406" i="7"/>
  <c r="W407" i="7"/>
  <c r="W408" i="7"/>
  <c r="W409" i="7"/>
  <c r="W410" i="7"/>
  <c r="W411" i="7"/>
  <c r="W412" i="7"/>
  <c r="W413" i="7"/>
  <c r="W414" i="7"/>
  <c r="W415" i="7"/>
  <c r="W416" i="7"/>
  <c r="W417" i="7"/>
  <c r="W418" i="7"/>
  <c r="W419" i="7"/>
  <c r="W420" i="7"/>
  <c r="W421" i="7"/>
  <c r="W422" i="7"/>
  <c r="W423" i="7"/>
  <c r="W424" i="7"/>
  <c r="W425" i="7"/>
  <c r="W426" i="7"/>
  <c r="W427" i="7"/>
  <c r="W428" i="7"/>
  <c r="W429" i="7"/>
  <c r="W430" i="7"/>
  <c r="W431" i="7"/>
  <c r="W432" i="7"/>
  <c r="W433" i="7"/>
  <c r="W434" i="7"/>
  <c r="W435" i="7"/>
  <c r="W436" i="7"/>
  <c r="W437" i="7"/>
  <c r="W438" i="7"/>
  <c r="W439" i="7"/>
  <c r="W440" i="7"/>
  <c r="W441" i="7"/>
  <c r="W442" i="7"/>
  <c r="W443" i="7"/>
  <c r="W444" i="7"/>
  <c r="W445" i="7"/>
  <c r="W446" i="7"/>
  <c r="W447" i="7"/>
  <c r="W448" i="7"/>
  <c r="W449" i="7"/>
  <c r="W450" i="7"/>
  <c r="W451" i="7"/>
  <c r="W452" i="7"/>
  <c r="W453" i="7"/>
  <c r="W454" i="7"/>
  <c r="W455" i="7"/>
  <c r="W456" i="7"/>
  <c r="W457" i="7"/>
  <c r="W458" i="7"/>
  <c r="W459" i="7"/>
  <c r="W460" i="7"/>
  <c r="W461" i="7"/>
  <c r="W462" i="7"/>
  <c r="W463" i="7"/>
  <c r="W464" i="7"/>
  <c r="W465" i="7"/>
  <c r="W466" i="7"/>
  <c r="W467" i="7"/>
  <c r="W468" i="7"/>
  <c r="W469" i="7"/>
  <c r="W470" i="7"/>
  <c r="W471" i="7"/>
  <c r="W472" i="7"/>
  <c r="W473" i="7"/>
  <c r="W474" i="7"/>
  <c r="W475" i="7"/>
  <c r="W476" i="7"/>
  <c r="W477" i="7"/>
  <c r="W478" i="7"/>
  <c r="W479" i="7"/>
  <c r="W480" i="7"/>
  <c r="W481" i="7"/>
  <c r="W482" i="7"/>
  <c r="W483" i="7"/>
  <c r="W484" i="7"/>
  <c r="W485" i="7"/>
  <c r="W486" i="7"/>
  <c r="W487" i="7"/>
  <c r="W488" i="7"/>
  <c r="W489" i="7"/>
  <c r="W490" i="7"/>
  <c r="W491" i="7"/>
  <c r="W492" i="7"/>
  <c r="W493" i="7"/>
  <c r="W494" i="7"/>
  <c r="W495" i="7"/>
  <c r="W496" i="7"/>
  <c r="W497" i="7"/>
  <c r="W498" i="7"/>
  <c r="W499" i="7"/>
  <c r="W500" i="7"/>
  <c r="W501" i="7"/>
  <c r="W502" i="7"/>
  <c r="W503" i="7"/>
  <c r="W504" i="7"/>
  <c r="W505" i="7"/>
  <c r="W506" i="7"/>
  <c r="W507" i="7"/>
  <c r="W508" i="7"/>
  <c r="W509" i="7"/>
  <c r="W510" i="7"/>
  <c r="W511" i="7"/>
  <c r="W512" i="7"/>
  <c r="W513" i="7"/>
  <c r="W514" i="7"/>
  <c r="W515" i="7"/>
  <c r="W516" i="7"/>
  <c r="W517" i="7"/>
  <c r="W518" i="7"/>
  <c r="W519" i="7"/>
  <c r="W520" i="7"/>
  <c r="W521" i="7"/>
  <c r="W522" i="7"/>
  <c r="W523" i="7"/>
  <c r="W524" i="7"/>
  <c r="W525" i="7"/>
  <c r="W526" i="7"/>
  <c r="W527" i="7"/>
  <c r="W528" i="7"/>
  <c r="W529" i="7"/>
  <c r="W530" i="7"/>
  <c r="W531" i="7"/>
  <c r="W532" i="7"/>
  <c r="W533" i="7"/>
  <c r="W534" i="7"/>
  <c r="W535" i="7"/>
  <c r="W536" i="7"/>
  <c r="W537" i="7"/>
  <c r="W538" i="7"/>
  <c r="W539" i="7"/>
  <c r="W540" i="7"/>
  <c r="W541" i="7"/>
  <c r="W542" i="7"/>
  <c r="W543" i="7"/>
  <c r="W544" i="7"/>
  <c r="W545" i="7"/>
  <c r="W546" i="7"/>
  <c r="W547" i="7"/>
  <c r="W548" i="7"/>
  <c r="W549" i="7"/>
  <c r="W550" i="7"/>
  <c r="W551" i="7"/>
  <c r="W552" i="7"/>
  <c r="W553" i="7"/>
  <c r="W554" i="7"/>
  <c r="W555" i="7"/>
  <c r="W556" i="7"/>
  <c r="W557" i="7"/>
  <c r="W558" i="7"/>
  <c r="W559" i="7"/>
  <c r="W560" i="7"/>
  <c r="W561" i="7"/>
  <c r="W562" i="7"/>
  <c r="W563" i="7"/>
  <c r="W564" i="7"/>
  <c r="W565" i="7"/>
  <c r="W566" i="7"/>
  <c r="W567" i="7"/>
  <c r="W568" i="7"/>
  <c r="W569" i="7"/>
  <c r="W570" i="7"/>
  <c r="W571" i="7"/>
  <c r="W572" i="7"/>
  <c r="W573" i="7"/>
  <c r="W574" i="7"/>
  <c r="W575" i="7"/>
  <c r="W576" i="7"/>
  <c r="W577" i="7"/>
  <c r="W578" i="7"/>
  <c r="W579" i="7"/>
  <c r="W580" i="7"/>
  <c r="W581" i="7"/>
  <c r="W582" i="7"/>
  <c r="W583" i="7"/>
  <c r="W584" i="7"/>
  <c r="W585" i="7"/>
  <c r="W586" i="7"/>
  <c r="W587" i="7"/>
  <c r="W588" i="7"/>
  <c r="W589" i="7"/>
  <c r="W590" i="7"/>
  <c r="W591" i="7"/>
  <c r="W592" i="7"/>
  <c r="W593" i="7"/>
  <c r="W594" i="7"/>
  <c r="W595" i="7"/>
  <c r="W596" i="7"/>
  <c r="W597" i="7"/>
  <c r="W598" i="7"/>
  <c r="W599" i="7"/>
  <c r="W600" i="7"/>
  <c r="W601" i="7"/>
  <c r="W602" i="7"/>
  <c r="W603" i="7"/>
  <c r="W604" i="7"/>
  <c r="W605" i="7"/>
  <c r="W606" i="7"/>
  <c r="W607" i="7"/>
  <c r="W608" i="7"/>
  <c r="W609" i="7"/>
  <c r="W610" i="7"/>
  <c r="W611" i="7"/>
  <c r="W612" i="7"/>
  <c r="W613" i="7"/>
  <c r="W614" i="7"/>
  <c r="W615" i="7"/>
  <c r="W616" i="7"/>
  <c r="W617" i="7"/>
  <c r="W618" i="7"/>
  <c r="W619" i="7"/>
  <c r="W620" i="7"/>
  <c r="W621" i="7"/>
  <c r="W622" i="7"/>
  <c r="W623" i="7"/>
  <c r="W624" i="7"/>
  <c r="W625" i="7"/>
  <c r="W626" i="7"/>
  <c r="W627" i="7"/>
  <c r="W628" i="7"/>
  <c r="W629" i="7"/>
  <c r="W630" i="7"/>
  <c r="W631" i="7"/>
  <c r="W632" i="7"/>
  <c r="W633" i="7"/>
  <c r="W634" i="7"/>
  <c r="W635" i="7"/>
  <c r="W636" i="7"/>
  <c r="W637" i="7"/>
  <c r="W638" i="7"/>
  <c r="W639" i="7"/>
  <c r="W640" i="7"/>
  <c r="W641" i="7"/>
  <c r="W642" i="7"/>
  <c r="W643" i="7"/>
  <c r="W644" i="7"/>
  <c r="W645" i="7"/>
  <c r="W646" i="7"/>
  <c r="W647" i="7"/>
  <c r="W648" i="7"/>
  <c r="W649" i="7"/>
  <c r="W650" i="7"/>
  <c r="W651" i="7"/>
  <c r="W652" i="7"/>
  <c r="W653" i="7"/>
  <c r="W654" i="7"/>
  <c r="W655" i="7"/>
  <c r="W656" i="7"/>
  <c r="W657" i="7"/>
  <c r="W658" i="7"/>
  <c r="W659" i="7"/>
  <c r="W660" i="7"/>
  <c r="W661" i="7"/>
  <c r="W662" i="7"/>
  <c r="W663" i="7"/>
  <c r="W664" i="7"/>
  <c r="W665" i="7"/>
  <c r="W666" i="7"/>
  <c r="W667" i="7"/>
  <c r="W668" i="7"/>
  <c r="W669" i="7"/>
  <c r="W670" i="7"/>
  <c r="W671" i="7"/>
  <c r="W672" i="7"/>
  <c r="W673" i="7"/>
  <c r="W674" i="7"/>
  <c r="W675" i="7"/>
  <c r="W676" i="7"/>
  <c r="W677" i="7"/>
  <c r="W678" i="7"/>
  <c r="W679" i="7"/>
  <c r="W680" i="7"/>
  <c r="W681" i="7"/>
  <c r="W682" i="7"/>
  <c r="W683" i="7"/>
  <c r="W684" i="7"/>
  <c r="W685" i="7"/>
  <c r="W686" i="7"/>
  <c r="W687" i="7"/>
  <c r="W688" i="7"/>
  <c r="W689" i="7"/>
  <c r="W690" i="7"/>
  <c r="W691" i="7"/>
  <c r="W692" i="7"/>
  <c r="W693" i="7"/>
  <c r="W694" i="7"/>
  <c r="W695" i="7"/>
  <c r="W696" i="7"/>
  <c r="W697" i="7"/>
  <c r="W698" i="7"/>
  <c r="W699" i="7"/>
  <c r="W700" i="7"/>
  <c r="W701" i="7"/>
  <c r="W702" i="7"/>
  <c r="W703" i="7"/>
  <c r="W704" i="7"/>
  <c r="W705" i="7"/>
  <c r="W706" i="7"/>
  <c r="W707" i="7"/>
  <c r="W708" i="7"/>
  <c r="W709" i="7"/>
  <c r="W710" i="7"/>
  <c r="W711" i="7"/>
  <c r="W712" i="7"/>
  <c r="W713" i="7"/>
  <c r="W714" i="7"/>
  <c r="W715" i="7"/>
  <c r="W716" i="7"/>
  <c r="W717" i="7"/>
  <c r="W718" i="7"/>
  <c r="W719" i="7"/>
  <c r="W720" i="7"/>
  <c r="W721" i="7"/>
  <c r="W722" i="7"/>
  <c r="W723" i="7"/>
  <c r="W724" i="7"/>
  <c r="W725" i="7"/>
  <c r="W726" i="7"/>
  <c r="W727" i="7"/>
  <c r="W728" i="7"/>
  <c r="W729" i="7"/>
  <c r="W730" i="7"/>
  <c r="W731" i="7"/>
  <c r="W732" i="7"/>
  <c r="W733" i="7"/>
  <c r="W734" i="7"/>
  <c r="W735" i="7"/>
  <c r="W736" i="7"/>
  <c r="W737" i="7"/>
  <c r="W738" i="7"/>
  <c r="W739" i="7"/>
  <c r="W740" i="7"/>
  <c r="W741" i="7"/>
  <c r="W742" i="7"/>
  <c r="W743" i="7"/>
  <c r="W744" i="7"/>
  <c r="W745" i="7"/>
  <c r="W746" i="7"/>
  <c r="W747" i="7"/>
  <c r="W748" i="7"/>
  <c r="W749" i="7"/>
  <c r="W750" i="7"/>
  <c r="W751" i="7"/>
  <c r="W752" i="7"/>
  <c r="W753" i="7"/>
  <c r="W754" i="7"/>
  <c r="W755" i="7"/>
  <c r="W756" i="7"/>
  <c r="W757" i="7"/>
  <c r="W758" i="7"/>
  <c r="W759" i="7"/>
  <c r="W760" i="7"/>
  <c r="W761" i="7"/>
  <c r="W762" i="7"/>
  <c r="W763" i="7"/>
  <c r="W764" i="7"/>
  <c r="W765" i="7"/>
  <c r="W766" i="7"/>
  <c r="W767" i="7"/>
  <c r="W768" i="7"/>
  <c r="W769" i="7"/>
  <c r="W770" i="7"/>
  <c r="W771" i="7"/>
  <c r="W772" i="7"/>
  <c r="W773" i="7"/>
  <c r="W774" i="7"/>
  <c r="W775" i="7"/>
  <c r="W776" i="7"/>
  <c r="W777" i="7"/>
  <c r="W778" i="7"/>
  <c r="W779" i="7"/>
  <c r="W780" i="7"/>
  <c r="W781" i="7"/>
  <c r="W782" i="7"/>
  <c r="W783" i="7"/>
  <c r="W784" i="7"/>
  <c r="W785" i="7"/>
  <c r="W786" i="7"/>
  <c r="W787" i="7"/>
  <c r="W788" i="7"/>
  <c r="W789" i="7"/>
  <c r="W790" i="7"/>
  <c r="W791" i="7"/>
  <c r="W792" i="7"/>
  <c r="W793" i="7"/>
  <c r="W794" i="7"/>
  <c r="W795" i="7"/>
  <c r="W796" i="7"/>
  <c r="W797" i="7"/>
  <c r="W798" i="7"/>
  <c r="W799" i="7"/>
  <c r="W800" i="7"/>
  <c r="W801" i="7"/>
  <c r="W802" i="7"/>
  <c r="W803" i="7"/>
  <c r="W804" i="7"/>
  <c r="W805" i="7"/>
  <c r="W806" i="7"/>
  <c r="W807" i="7"/>
  <c r="W808" i="7"/>
  <c r="W809" i="7"/>
  <c r="W810" i="7"/>
  <c r="W811" i="7"/>
  <c r="W812" i="7"/>
  <c r="W813" i="7"/>
  <c r="W814" i="7"/>
  <c r="W815" i="7"/>
  <c r="W816" i="7"/>
  <c r="W817" i="7"/>
  <c r="W818" i="7"/>
  <c r="W819" i="7"/>
  <c r="W820" i="7"/>
  <c r="W821" i="7"/>
  <c r="W822" i="7"/>
  <c r="W823" i="7"/>
  <c r="W824" i="7"/>
  <c r="W825" i="7"/>
  <c r="W826" i="7"/>
  <c r="W827" i="7"/>
  <c r="W828" i="7"/>
  <c r="W829" i="7"/>
  <c r="W830" i="7"/>
  <c r="W831" i="7"/>
  <c r="W832" i="7"/>
  <c r="W833" i="7"/>
  <c r="W834" i="7"/>
  <c r="W835" i="7"/>
  <c r="W836" i="7"/>
  <c r="W837" i="7"/>
  <c r="W838" i="7"/>
  <c r="W839" i="7"/>
  <c r="W840" i="7"/>
  <c r="W841" i="7"/>
  <c r="W842" i="7"/>
  <c r="W843" i="7"/>
  <c r="W844" i="7"/>
  <c r="W845" i="7"/>
  <c r="W846" i="7"/>
  <c r="W847" i="7"/>
  <c r="W848" i="7"/>
  <c r="W849" i="7"/>
  <c r="W850" i="7"/>
  <c r="W851" i="7"/>
  <c r="W852" i="7"/>
  <c r="W853" i="7"/>
  <c r="W854" i="7"/>
  <c r="W855" i="7"/>
  <c r="W856" i="7"/>
  <c r="W857" i="7"/>
  <c r="W858" i="7"/>
  <c r="W859" i="7"/>
  <c r="W860" i="7"/>
  <c r="W861" i="7"/>
  <c r="W862" i="7"/>
  <c r="W863" i="7"/>
  <c r="W864" i="7"/>
  <c r="W865" i="7"/>
  <c r="W866" i="7"/>
  <c r="W867" i="7"/>
  <c r="W868" i="7"/>
  <c r="W869" i="7"/>
  <c r="W870" i="7"/>
  <c r="W871" i="7"/>
  <c r="W872" i="7"/>
  <c r="W873" i="7"/>
  <c r="W874" i="7"/>
  <c r="W875" i="7"/>
  <c r="W876" i="7"/>
  <c r="W877" i="7"/>
  <c r="W878" i="7"/>
  <c r="W879" i="7"/>
  <c r="W880" i="7"/>
  <c r="W881" i="7"/>
  <c r="W882" i="7"/>
  <c r="W883" i="7"/>
  <c r="W884" i="7"/>
  <c r="W885" i="7"/>
  <c r="W886" i="7"/>
  <c r="W887" i="7"/>
  <c r="W888" i="7"/>
  <c r="W889" i="7"/>
  <c r="W890" i="7"/>
  <c r="W891" i="7"/>
  <c r="W892" i="7"/>
  <c r="W893" i="7"/>
  <c r="W894" i="7"/>
  <c r="W895" i="7"/>
  <c r="W896" i="7"/>
  <c r="W897" i="7"/>
  <c r="W898" i="7"/>
  <c r="W899" i="7"/>
  <c r="W900" i="7"/>
  <c r="W901" i="7"/>
  <c r="W902" i="7"/>
  <c r="W903" i="7"/>
  <c r="W904" i="7"/>
  <c r="W905" i="7"/>
  <c r="W906" i="7"/>
  <c r="W907" i="7"/>
  <c r="W908" i="7"/>
  <c r="W909" i="7"/>
  <c r="W910" i="7"/>
  <c r="W911" i="7"/>
  <c r="W912" i="7"/>
  <c r="W913" i="7"/>
  <c r="W914" i="7"/>
  <c r="W915" i="7"/>
  <c r="W916" i="7"/>
  <c r="W917" i="7"/>
  <c r="W918" i="7"/>
  <c r="W919" i="7"/>
  <c r="W920" i="7"/>
  <c r="W921" i="7"/>
  <c r="W922" i="7"/>
  <c r="W923" i="7"/>
  <c r="W924" i="7"/>
  <c r="W925" i="7"/>
  <c r="W926" i="7"/>
  <c r="W927" i="7"/>
  <c r="W928" i="7"/>
  <c r="W929" i="7"/>
  <c r="W930" i="7"/>
  <c r="W931" i="7"/>
  <c r="W932" i="7"/>
  <c r="W933" i="7"/>
  <c r="W934" i="7"/>
  <c r="W935" i="7"/>
  <c r="W936" i="7"/>
  <c r="W937" i="7"/>
  <c r="W938" i="7"/>
  <c r="W939" i="7"/>
  <c r="W940" i="7"/>
  <c r="W941" i="7"/>
  <c r="W942" i="7"/>
  <c r="W943" i="7"/>
  <c r="W944" i="7"/>
  <c r="W945" i="7"/>
  <c r="W946" i="7"/>
  <c r="W947" i="7"/>
  <c r="W948" i="7"/>
  <c r="W949" i="7"/>
  <c r="W950" i="7"/>
  <c r="W951" i="7"/>
  <c r="W952" i="7"/>
  <c r="W953" i="7"/>
  <c r="W954" i="7"/>
  <c r="W955" i="7"/>
  <c r="W956" i="7"/>
  <c r="W957" i="7"/>
  <c r="W958" i="7"/>
  <c r="W959" i="7"/>
  <c r="W960" i="7"/>
  <c r="W961" i="7"/>
  <c r="W962" i="7"/>
  <c r="W963" i="7"/>
  <c r="W964" i="7"/>
  <c r="W965" i="7"/>
  <c r="W966" i="7"/>
  <c r="W967" i="7"/>
  <c r="W968" i="7"/>
  <c r="W969" i="7"/>
  <c r="W970" i="7"/>
  <c r="W971" i="7"/>
  <c r="W972" i="7"/>
  <c r="W973" i="7"/>
  <c r="W974" i="7"/>
  <c r="W975" i="7"/>
  <c r="W976" i="7"/>
  <c r="W977" i="7"/>
  <c r="W978" i="7"/>
  <c r="W979" i="7"/>
  <c r="W980" i="7"/>
  <c r="W981" i="7"/>
  <c r="W982" i="7"/>
  <c r="W983" i="7"/>
  <c r="W984" i="7"/>
  <c r="W985" i="7"/>
  <c r="W986" i="7"/>
  <c r="W987" i="7"/>
  <c r="W988" i="7"/>
  <c r="W989" i="7"/>
  <c r="W990" i="7"/>
  <c r="W991" i="7"/>
  <c r="W992" i="7"/>
  <c r="W993" i="7"/>
  <c r="W994" i="7"/>
  <c r="W995" i="7"/>
  <c r="W996" i="7"/>
  <c r="W997" i="7"/>
  <c r="W998" i="7"/>
  <c r="W999" i="7"/>
  <c r="W1000" i="7"/>
  <c r="W1001" i="7"/>
  <c r="W1002" i="7"/>
  <c r="W1003" i="7"/>
  <c r="W1004" i="7"/>
  <c r="W1005" i="7"/>
  <c r="W1006" i="7"/>
  <c r="W1007" i="7"/>
  <c r="W1008" i="7"/>
  <c r="W1009" i="7"/>
  <c r="W1010" i="7"/>
  <c r="W1011" i="7"/>
  <c r="W1012" i="7"/>
  <c r="W1013" i="7"/>
  <c r="W1014" i="7"/>
  <c r="W1015" i="7"/>
  <c r="W1016" i="7"/>
  <c r="W1017" i="7"/>
  <c r="W1018" i="7"/>
  <c r="W1019" i="7"/>
  <c r="W1020" i="7"/>
  <c r="W1021" i="7"/>
  <c r="W1022" i="7"/>
  <c r="W1023" i="7"/>
  <c r="W1024" i="7"/>
  <c r="W1025" i="7"/>
  <c r="W1026" i="7"/>
  <c r="W1027" i="7"/>
  <c r="W1028" i="7"/>
  <c r="W1029" i="7"/>
  <c r="W1030" i="7"/>
  <c r="W1031" i="7"/>
  <c r="W1032" i="7"/>
  <c r="W1033" i="7"/>
  <c r="W1034" i="7"/>
  <c r="W1035" i="7"/>
  <c r="W1036" i="7"/>
  <c r="W1037" i="7"/>
  <c r="W1038" i="7"/>
  <c r="W1039" i="7"/>
  <c r="W1040" i="7"/>
  <c r="W1041" i="7"/>
  <c r="W1042" i="7"/>
  <c r="W1043" i="7"/>
  <c r="W1044" i="7"/>
  <c r="W1045" i="7"/>
  <c r="W1046" i="7"/>
  <c r="W1047" i="7"/>
  <c r="W1048" i="7"/>
  <c r="W1049" i="7"/>
  <c r="W1050" i="7"/>
  <c r="W1051" i="7"/>
  <c r="W1052" i="7"/>
  <c r="W1053" i="7"/>
  <c r="W1054" i="7"/>
  <c r="W1055" i="7"/>
  <c r="W1056" i="7"/>
  <c r="W1057" i="7"/>
  <c r="W1058" i="7"/>
  <c r="W1059" i="7"/>
  <c r="W1060" i="7"/>
  <c r="W1061" i="7"/>
  <c r="W1062" i="7"/>
  <c r="W1063" i="7"/>
  <c r="W1064" i="7"/>
  <c r="W1065" i="7"/>
  <c r="W1066" i="7"/>
  <c r="W1067" i="7"/>
  <c r="W1068" i="7"/>
  <c r="W1069" i="7"/>
  <c r="W1070" i="7"/>
  <c r="W1071" i="7"/>
  <c r="W1072" i="7"/>
  <c r="W1073" i="7"/>
  <c r="W1074" i="7"/>
  <c r="W1075" i="7"/>
  <c r="W1076" i="7"/>
  <c r="W1077" i="7"/>
  <c r="W1078" i="7"/>
  <c r="W1079" i="7"/>
  <c r="W1080" i="7"/>
  <c r="W1081" i="7"/>
  <c r="W1082" i="7"/>
  <c r="W1083" i="7"/>
  <c r="W1084" i="7"/>
  <c r="W1085" i="7"/>
  <c r="W1086" i="7"/>
  <c r="W1087" i="7"/>
  <c r="W1088" i="7"/>
  <c r="W1089" i="7"/>
  <c r="W1090" i="7"/>
  <c r="W1091" i="7"/>
  <c r="W1092" i="7"/>
  <c r="W1093" i="7"/>
  <c r="W1094" i="7"/>
  <c r="W1095" i="7"/>
  <c r="W1096" i="7"/>
  <c r="W1097" i="7"/>
  <c r="W1098" i="7"/>
  <c r="W1099" i="7"/>
  <c r="W1100" i="7"/>
  <c r="W1101" i="7"/>
  <c r="W1102" i="7"/>
  <c r="W1103" i="7"/>
  <c r="W1104" i="7"/>
  <c r="W1105" i="7"/>
  <c r="W1106" i="7"/>
  <c r="W1107" i="7"/>
  <c r="W1108" i="7"/>
  <c r="W1109" i="7"/>
  <c r="W1110" i="7"/>
  <c r="W1111" i="7"/>
  <c r="W1112" i="7"/>
  <c r="W1113" i="7"/>
  <c r="W1114" i="7"/>
  <c r="W1115" i="7"/>
  <c r="W1116" i="7"/>
  <c r="W1117" i="7"/>
  <c r="W1118" i="7"/>
  <c r="W1119" i="7"/>
  <c r="W1120" i="7"/>
  <c r="W1121" i="7"/>
  <c r="W1122" i="7"/>
  <c r="W1123" i="7"/>
  <c r="W1124" i="7"/>
  <c r="W1125" i="7"/>
  <c r="W1126" i="7"/>
  <c r="W1127" i="7"/>
  <c r="W1128" i="7"/>
  <c r="W1129" i="7"/>
  <c r="W1130" i="7"/>
  <c r="W1131" i="7"/>
  <c r="W1132" i="7"/>
  <c r="W1133" i="7"/>
  <c r="W1134" i="7"/>
  <c r="W1135" i="7"/>
  <c r="W1136" i="7"/>
  <c r="W1137" i="7"/>
  <c r="W1138" i="7"/>
  <c r="W1139" i="7"/>
  <c r="W1140" i="7"/>
  <c r="W1141" i="7"/>
  <c r="W1142" i="7"/>
  <c r="W1143" i="7"/>
  <c r="W1144" i="7"/>
  <c r="W1145" i="7"/>
  <c r="W1146" i="7"/>
  <c r="W1147" i="7"/>
  <c r="W1148" i="7"/>
  <c r="W1149" i="7"/>
  <c r="W1150" i="7"/>
  <c r="W1151" i="7"/>
  <c r="W1152" i="7"/>
  <c r="W1153" i="7"/>
  <c r="W1154" i="7"/>
  <c r="W1155" i="7"/>
  <c r="W1156" i="7"/>
  <c r="W1157" i="7"/>
  <c r="W1158" i="7"/>
  <c r="W1159" i="7"/>
  <c r="W1160" i="7"/>
  <c r="W1161" i="7"/>
  <c r="W1162" i="7"/>
  <c r="W1163" i="7"/>
  <c r="W1164" i="7"/>
  <c r="W1165" i="7"/>
  <c r="W1166" i="7"/>
  <c r="W1167" i="7"/>
  <c r="W1168" i="7"/>
  <c r="W1169" i="7"/>
  <c r="W1170" i="7"/>
  <c r="W1171" i="7"/>
  <c r="W1172" i="7"/>
  <c r="W1173" i="7"/>
  <c r="W1174" i="7"/>
  <c r="W1175" i="7"/>
  <c r="W1176" i="7"/>
  <c r="W1177" i="7"/>
  <c r="W1178" i="7"/>
  <c r="W1179" i="7"/>
  <c r="W1180" i="7"/>
  <c r="W1181" i="7"/>
  <c r="W1182" i="7"/>
  <c r="W1183" i="7"/>
  <c r="W1184" i="7"/>
  <c r="W1185" i="7"/>
  <c r="W1186" i="7"/>
  <c r="W1187" i="7"/>
  <c r="W1188" i="7"/>
  <c r="W1189" i="7"/>
  <c r="W1190" i="7"/>
  <c r="W1191" i="7"/>
  <c r="W1192" i="7"/>
  <c r="W1193" i="7"/>
  <c r="W1194" i="7"/>
  <c r="W1195" i="7"/>
  <c r="W1196" i="7"/>
  <c r="W1197" i="7"/>
  <c r="W1198" i="7"/>
  <c r="W1199" i="7"/>
  <c r="W1200" i="7"/>
  <c r="W1201" i="7"/>
  <c r="W1202" i="7"/>
  <c r="W1203" i="7"/>
  <c r="W1204" i="7"/>
  <c r="W1205" i="7"/>
  <c r="W1206" i="7"/>
  <c r="W1207" i="7"/>
  <c r="W1208" i="7"/>
  <c r="W1209" i="7"/>
  <c r="W1210" i="7"/>
  <c r="W1211" i="7"/>
  <c r="W1212" i="7"/>
  <c r="W1213" i="7"/>
  <c r="W1214" i="7"/>
  <c r="W1215" i="7"/>
  <c r="W1216" i="7"/>
  <c r="W1217" i="7"/>
  <c r="W1218" i="7"/>
  <c r="W1219" i="7"/>
  <c r="W1220" i="7"/>
  <c r="W1221" i="7"/>
  <c r="W1222" i="7"/>
  <c r="W1223" i="7"/>
  <c r="W1224" i="7"/>
  <c r="W1225" i="7"/>
  <c r="W1226" i="7"/>
  <c r="W1227" i="7"/>
  <c r="W1228" i="7"/>
  <c r="W1229" i="7"/>
  <c r="W1230" i="7"/>
  <c r="W1231" i="7"/>
  <c r="W1232" i="7"/>
  <c r="W1233" i="7"/>
  <c r="W1234" i="7"/>
  <c r="W1235" i="7"/>
  <c r="W1236" i="7"/>
  <c r="W1237" i="7"/>
  <c r="W1238" i="7"/>
  <c r="W1239" i="7"/>
  <c r="W1240" i="7"/>
  <c r="W1241" i="7"/>
  <c r="W1242" i="7"/>
  <c r="W1243" i="7"/>
  <c r="W1244" i="7"/>
  <c r="W1245" i="7"/>
  <c r="W1246" i="7"/>
  <c r="W1247" i="7"/>
  <c r="W1248" i="7"/>
  <c r="W1249" i="7"/>
  <c r="W1250" i="7"/>
  <c r="W1251" i="7"/>
  <c r="W1252" i="7"/>
  <c r="W1253" i="7"/>
  <c r="W1254" i="7"/>
  <c r="W1255" i="7"/>
  <c r="W1256" i="7"/>
  <c r="W1257" i="7"/>
  <c r="W1258" i="7"/>
  <c r="W1259" i="7"/>
  <c r="W1260" i="7"/>
  <c r="W1261" i="7"/>
  <c r="W1262" i="7"/>
  <c r="W1263" i="7"/>
  <c r="W1264" i="7"/>
  <c r="W1265" i="7"/>
  <c r="W1266" i="7"/>
  <c r="W1267" i="7"/>
  <c r="W1268" i="7"/>
  <c r="W1269" i="7"/>
  <c r="W1270" i="7"/>
  <c r="W1271" i="7"/>
  <c r="W1272" i="7"/>
  <c r="W1273" i="7"/>
  <c r="W1274" i="7"/>
  <c r="W1275" i="7"/>
  <c r="W1276" i="7"/>
  <c r="W1277" i="7"/>
  <c r="W1278" i="7"/>
  <c r="W1279" i="7"/>
  <c r="W1280" i="7"/>
  <c r="W1281" i="7"/>
  <c r="W1282" i="7"/>
  <c r="W1283" i="7"/>
  <c r="W1284" i="7"/>
  <c r="W1285" i="7"/>
  <c r="W1286" i="7"/>
  <c r="W1287" i="7"/>
  <c r="W1288" i="7"/>
  <c r="W1289" i="7"/>
  <c r="W1290" i="7"/>
  <c r="W1291" i="7"/>
  <c r="W1292" i="7"/>
  <c r="W1293" i="7"/>
  <c r="W1294" i="7"/>
  <c r="W1295" i="7"/>
  <c r="W1296" i="7"/>
  <c r="W1297" i="7"/>
  <c r="W1298" i="7"/>
  <c r="W1299" i="7"/>
  <c r="W1300" i="7"/>
  <c r="W1301" i="7"/>
  <c r="W1302" i="7"/>
  <c r="W1303" i="7"/>
  <c r="W1304" i="7"/>
  <c r="W1305" i="7"/>
  <c r="W1306" i="7"/>
  <c r="W1307" i="7"/>
  <c r="W1308" i="7"/>
  <c r="W1309" i="7"/>
  <c r="W1310" i="7"/>
  <c r="W1311" i="7"/>
  <c r="W1312" i="7"/>
  <c r="W1313" i="7"/>
  <c r="W1314" i="7"/>
  <c r="W1315" i="7"/>
  <c r="W1316" i="7"/>
  <c r="W1317" i="7"/>
  <c r="W1318" i="7"/>
  <c r="W1319" i="7"/>
  <c r="W1320" i="7"/>
  <c r="W1321" i="7"/>
  <c r="W1322" i="7"/>
  <c r="W1323" i="7"/>
  <c r="W1324" i="7"/>
  <c r="W1325" i="7"/>
  <c r="W1326" i="7"/>
  <c r="W1327" i="7"/>
  <c r="W1328" i="7"/>
  <c r="W1329" i="7"/>
  <c r="W1330" i="7"/>
  <c r="W1331" i="7"/>
  <c r="W1332" i="7"/>
  <c r="W1333" i="7"/>
  <c r="W1334" i="7"/>
  <c r="W1335" i="7"/>
  <c r="W1336" i="7"/>
  <c r="W1337" i="7"/>
  <c r="W1338" i="7"/>
  <c r="W1339" i="7"/>
  <c r="W1340" i="7"/>
  <c r="W1341" i="7"/>
  <c r="W1342" i="7"/>
  <c r="W1343" i="7"/>
  <c r="W1344" i="7"/>
  <c r="W1345" i="7"/>
  <c r="W1346" i="7"/>
  <c r="W1347" i="7"/>
  <c r="W1348" i="7"/>
  <c r="W1349" i="7"/>
  <c r="W1350" i="7"/>
  <c r="W1351" i="7"/>
  <c r="W1352" i="7"/>
  <c r="W1353" i="7"/>
  <c r="W1354" i="7"/>
  <c r="W1355" i="7"/>
  <c r="W1356" i="7"/>
  <c r="W1357" i="7"/>
  <c r="W1358" i="7"/>
  <c r="W1359" i="7"/>
  <c r="W1360" i="7"/>
  <c r="W1361" i="7"/>
  <c r="W1362" i="7"/>
  <c r="W1363" i="7"/>
  <c r="W1364" i="7"/>
  <c r="W1365" i="7"/>
  <c r="W1366" i="7"/>
  <c r="W1367" i="7"/>
  <c r="W1368" i="7"/>
  <c r="W1369" i="7"/>
  <c r="W1370" i="7"/>
  <c r="W1371" i="7"/>
  <c r="W1372" i="7"/>
  <c r="W1373" i="7"/>
  <c r="W1374" i="7"/>
  <c r="W1375" i="7"/>
  <c r="W1376" i="7"/>
  <c r="W1377" i="7"/>
  <c r="W1378" i="7"/>
  <c r="W1379" i="7"/>
  <c r="W1380" i="7"/>
  <c r="W1381" i="7"/>
  <c r="W1382" i="7"/>
  <c r="W1383" i="7"/>
  <c r="W1384" i="7"/>
  <c r="W1385" i="7"/>
  <c r="W1386" i="7"/>
  <c r="W1387" i="7"/>
  <c r="W1388" i="7"/>
  <c r="W1389" i="7"/>
  <c r="W1390" i="7"/>
  <c r="W1391" i="7"/>
  <c r="W1392" i="7"/>
  <c r="W1393" i="7"/>
  <c r="W1394" i="7"/>
  <c r="W1395" i="7"/>
  <c r="W1396" i="7"/>
  <c r="W1397" i="7"/>
  <c r="W1398" i="7"/>
  <c r="W1399" i="7"/>
  <c r="W1400" i="7"/>
  <c r="W1401" i="7"/>
  <c r="W1402" i="7"/>
  <c r="W1403" i="7"/>
  <c r="W1404" i="7"/>
  <c r="W1405" i="7"/>
  <c r="W1406" i="7"/>
  <c r="W1407" i="7"/>
  <c r="W1408" i="7"/>
  <c r="W1409" i="7"/>
  <c r="W1410" i="7"/>
  <c r="W1411" i="7"/>
  <c r="W1412" i="7"/>
  <c r="W1413" i="7"/>
  <c r="W1414" i="7"/>
  <c r="W1415" i="7"/>
  <c r="W1416" i="7"/>
  <c r="W1417" i="7"/>
  <c r="W1418" i="7"/>
  <c r="W1419" i="7"/>
  <c r="W1420" i="7"/>
  <c r="W1421" i="7"/>
  <c r="W1422" i="7"/>
  <c r="W1423" i="7"/>
  <c r="W1424" i="7"/>
  <c r="W1425" i="7"/>
  <c r="W1426" i="7"/>
  <c r="W1427" i="7"/>
  <c r="W1428" i="7"/>
  <c r="W1429" i="7"/>
  <c r="W1430" i="7"/>
  <c r="W1431" i="7"/>
  <c r="W1432" i="7"/>
  <c r="W1433" i="7"/>
  <c r="W1434" i="7"/>
  <c r="W1435" i="7"/>
  <c r="W1436" i="7"/>
  <c r="W1437" i="7"/>
  <c r="W1438" i="7"/>
  <c r="W1439" i="7"/>
  <c r="W1440" i="7"/>
  <c r="W1441" i="7"/>
  <c r="W1442" i="7"/>
  <c r="W1443" i="7"/>
  <c r="W1444" i="7"/>
  <c r="W1445" i="7"/>
  <c r="W1446" i="7"/>
  <c r="W1447" i="7"/>
  <c r="W1448" i="7"/>
  <c r="W1449" i="7"/>
  <c r="W1450" i="7"/>
  <c r="W1451" i="7"/>
  <c r="W1452" i="7"/>
  <c r="W1453" i="7"/>
  <c r="W1454" i="7"/>
  <c r="W1455" i="7"/>
  <c r="W1456" i="7"/>
  <c r="W1457" i="7"/>
  <c r="W1458" i="7"/>
  <c r="W1459" i="7"/>
  <c r="W1460" i="7"/>
  <c r="W1461" i="7"/>
  <c r="W1462" i="7"/>
  <c r="W1463" i="7"/>
  <c r="W1464" i="7"/>
  <c r="W1465" i="7"/>
  <c r="W1466" i="7"/>
  <c r="W1467" i="7"/>
  <c r="W1468" i="7"/>
  <c r="W1469" i="7"/>
  <c r="W1470" i="7"/>
  <c r="W1471" i="7"/>
  <c r="W1472" i="7"/>
  <c r="W1473" i="7"/>
  <c r="W1474" i="7"/>
  <c r="W1475" i="7"/>
  <c r="W1476" i="7"/>
  <c r="W1477" i="7"/>
  <c r="W1478" i="7"/>
  <c r="W1479" i="7"/>
  <c r="W1480" i="7"/>
  <c r="W1481" i="7"/>
  <c r="W1482" i="7"/>
  <c r="W1483" i="7"/>
  <c r="W1484" i="7"/>
  <c r="W1485" i="7"/>
  <c r="W1486" i="7"/>
  <c r="W1487" i="7"/>
  <c r="W1488" i="7"/>
  <c r="W1489" i="7"/>
  <c r="W1490" i="7"/>
  <c r="W1491" i="7"/>
  <c r="W1492" i="7"/>
  <c r="W1493" i="7"/>
  <c r="W1494" i="7"/>
  <c r="W1495" i="7"/>
  <c r="W1496" i="7"/>
  <c r="W1497" i="7"/>
  <c r="W1498" i="7"/>
  <c r="W1499" i="7"/>
  <c r="W1500" i="7"/>
  <c r="W1501" i="7"/>
  <c r="W1502" i="7"/>
  <c r="W1503" i="7"/>
  <c r="W1504" i="7"/>
  <c r="W1505" i="7"/>
  <c r="W1506" i="7"/>
  <c r="Z7" i="7"/>
  <c r="V9" i="7"/>
  <c r="Y9" i="7" s="1"/>
  <c r="V10" i="7"/>
  <c r="V11" i="7"/>
  <c r="Y11" i="7" s="1"/>
  <c r="V12" i="7"/>
  <c r="V13" i="7"/>
  <c r="V14" i="7"/>
  <c r="V15" i="7"/>
  <c r="Y15" i="7" s="1"/>
  <c r="V16" i="7"/>
  <c r="V17" i="7"/>
  <c r="V18" i="7"/>
  <c r="V19" i="7"/>
  <c r="Y19" i="7" s="1"/>
  <c r="V20" i="7"/>
  <c r="V21" i="7"/>
  <c r="V22" i="7"/>
  <c r="V23" i="7"/>
  <c r="Y23" i="7" s="1"/>
  <c r="V24" i="7"/>
  <c r="V25" i="7"/>
  <c r="V26" i="7"/>
  <c r="V27" i="7"/>
  <c r="Y27" i="7" s="1"/>
  <c r="V28" i="7"/>
  <c r="V29" i="7"/>
  <c r="V30" i="7"/>
  <c r="V31" i="7"/>
  <c r="Y31" i="7" s="1"/>
  <c r="V32" i="7"/>
  <c r="V33" i="7"/>
  <c r="V34" i="7"/>
  <c r="V35" i="7"/>
  <c r="Y35" i="7" s="1"/>
  <c r="V36" i="7"/>
  <c r="V37" i="7"/>
  <c r="V38" i="7"/>
  <c r="V39" i="7"/>
  <c r="Y39" i="7" s="1"/>
  <c r="V40" i="7"/>
  <c r="V41" i="7"/>
  <c r="V42" i="7"/>
  <c r="V43" i="7"/>
  <c r="Y43" i="7" s="1"/>
  <c r="V44" i="7"/>
  <c r="V45" i="7"/>
  <c r="V46" i="7"/>
  <c r="V47" i="7"/>
  <c r="Y47" i="7" s="1"/>
  <c r="V48" i="7"/>
  <c r="V49" i="7"/>
  <c r="V50" i="7"/>
  <c r="V51" i="7"/>
  <c r="Y51" i="7" s="1"/>
  <c r="V52" i="7"/>
  <c r="V53" i="7"/>
  <c r="V54" i="7"/>
  <c r="V55" i="7"/>
  <c r="Y55" i="7" s="1"/>
  <c r="V56" i="7"/>
  <c r="V57" i="7"/>
  <c r="V58" i="7"/>
  <c r="V59" i="7"/>
  <c r="Y59" i="7" s="1"/>
  <c r="V60" i="7"/>
  <c r="V61" i="7"/>
  <c r="V62" i="7"/>
  <c r="V63" i="7"/>
  <c r="Y63" i="7" s="1"/>
  <c r="V64" i="7"/>
  <c r="V65" i="7"/>
  <c r="V66" i="7"/>
  <c r="V67" i="7"/>
  <c r="Y67" i="7" s="1"/>
  <c r="V68" i="7"/>
  <c r="V69" i="7"/>
  <c r="V70" i="7"/>
  <c r="V71" i="7"/>
  <c r="Y71" i="7" s="1"/>
  <c r="V72" i="7"/>
  <c r="V73" i="7"/>
  <c r="V74" i="7"/>
  <c r="V75" i="7"/>
  <c r="Y75" i="7" s="1"/>
  <c r="V76" i="7"/>
  <c r="V77" i="7"/>
  <c r="V78" i="7"/>
  <c r="V79" i="7"/>
  <c r="Y79" i="7" s="1"/>
  <c r="V80" i="7"/>
  <c r="V81" i="7"/>
  <c r="V82" i="7"/>
  <c r="V83" i="7"/>
  <c r="Y83" i="7" s="1"/>
  <c r="V84" i="7"/>
  <c r="V85" i="7"/>
  <c r="V86" i="7"/>
  <c r="V87" i="7"/>
  <c r="Y87" i="7" s="1"/>
  <c r="V88" i="7"/>
  <c r="V89" i="7"/>
  <c r="V90" i="7"/>
  <c r="V91" i="7"/>
  <c r="Y91" i="7" s="1"/>
  <c r="V92" i="7"/>
  <c r="V93" i="7"/>
  <c r="V94" i="7"/>
  <c r="V95" i="7"/>
  <c r="Y95" i="7" s="1"/>
  <c r="V96" i="7"/>
  <c r="V97" i="7"/>
  <c r="V98" i="7"/>
  <c r="V99" i="7"/>
  <c r="Y99" i="7" s="1"/>
  <c r="V100" i="7"/>
  <c r="V101" i="7"/>
  <c r="V102" i="7"/>
  <c r="V103" i="7"/>
  <c r="Y103" i="7" s="1"/>
  <c r="V104" i="7"/>
  <c r="V105" i="7"/>
  <c r="V106" i="7"/>
  <c r="V107" i="7"/>
  <c r="Y107" i="7" s="1"/>
  <c r="V108" i="7"/>
  <c r="V109" i="7"/>
  <c r="V110" i="7"/>
  <c r="V111" i="7"/>
  <c r="Y111" i="7" s="1"/>
  <c r="V112" i="7"/>
  <c r="V113" i="7"/>
  <c r="V114" i="7"/>
  <c r="V115" i="7"/>
  <c r="Y115" i="7" s="1"/>
  <c r="V116" i="7"/>
  <c r="V117" i="7"/>
  <c r="V118" i="7"/>
  <c r="V119" i="7"/>
  <c r="Y119" i="7" s="1"/>
  <c r="V120" i="7"/>
  <c r="V121" i="7"/>
  <c r="V122" i="7"/>
  <c r="V123" i="7"/>
  <c r="Y123" i="7" s="1"/>
  <c r="V124" i="7"/>
  <c r="V125" i="7"/>
  <c r="V126" i="7"/>
  <c r="V127" i="7"/>
  <c r="Y127" i="7" s="1"/>
  <c r="V128" i="7"/>
  <c r="V129" i="7"/>
  <c r="V130" i="7"/>
  <c r="V131" i="7"/>
  <c r="Y131" i="7" s="1"/>
  <c r="V132" i="7"/>
  <c r="V133" i="7"/>
  <c r="V134" i="7"/>
  <c r="V135" i="7"/>
  <c r="Y135" i="7" s="1"/>
  <c r="V136" i="7"/>
  <c r="V137" i="7"/>
  <c r="V138" i="7"/>
  <c r="V139" i="7"/>
  <c r="Y139" i="7" s="1"/>
  <c r="V140" i="7"/>
  <c r="V141" i="7"/>
  <c r="V142" i="7"/>
  <c r="V143" i="7"/>
  <c r="Y143" i="7" s="1"/>
  <c r="V144" i="7"/>
  <c r="V145" i="7"/>
  <c r="V146" i="7"/>
  <c r="V147" i="7"/>
  <c r="Y147" i="7" s="1"/>
  <c r="V148" i="7"/>
  <c r="V149" i="7"/>
  <c r="V150" i="7"/>
  <c r="V151" i="7"/>
  <c r="Y151" i="7" s="1"/>
  <c r="V152" i="7"/>
  <c r="V153" i="7"/>
  <c r="V154" i="7"/>
  <c r="V155" i="7"/>
  <c r="Y155" i="7" s="1"/>
  <c r="V156" i="7"/>
  <c r="V157" i="7"/>
  <c r="V158" i="7"/>
  <c r="V159" i="7"/>
  <c r="Y159" i="7" s="1"/>
  <c r="V160" i="7"/>
  <c r="V161" i="7"/>
  <c r="V162" i="7"/>
  <c r="V163" i="7"/>
  <c r="Y163" i="7" s="1"/>
  <c r="V164" i="7"/>
  <c r="V165" i="7"/>
  <c r="V166" i="7"/>
  <c r="V167" i="7"/>
  <c r="Y167" i="7" s="1"/>
  <c r="V168" i="7"/>
  <c r="V169" i="7"/>
  <c r="V170" i="7"/>
  <c r="V171" i="7"/>
  <c r="Y171" i="7" s="1"/>
  <c r="V172" i="7"/>
  <c r="V173" i="7"/>
  <c r="V174" i="7"/>
  <c r="V175" i="7"/>
  <c r="Y175" i="7" s="1"/>
  <c r="V176" i="7"/>
  <c r="V177" i="7"/>
  <c r="V178" i="7"/>
  <c r="V179" i="7"/>
  <c r="Y179" i="7" s="1"/>
  <c r="V180" i="7"/>
  <c r="V181" i="7"/>
  <c r="V182" i="7"/>
  <c r="V183" i="7"/>
  <c r="Y183" i="7" s="1"/>
  <c r="V184" i="7"/>
  <c r="V185" i="7"/>
  <c r="V186" i="7"/>
  <c r="V187" i="7"/>
  <c r="Y187" i="7" s="1"/>
  <c r="V188" i="7"/>
  <c r="V189" i="7"/>
  <c r="V190" i="7"/>
  <c r="V191" i="7"/>
  <c r="Y191" i="7" s="1"/>
  <c r="V192" i="7"/>
  <c r="V193" i="7"/>
  <c r="V194" i="7"/>
  <c r="V195" i="7"/>
  <c r="Y195" i="7" s="1"/>
  <c r="V196" i="7"/>
  <c r="V197" i="7"/>
  <c r="V198" i="7"/>
  <c r="V199" i="7"/>
  <c r="Y199" i="7" s="1"/>
  <c r="V200" i="7"/>
  <c r="V201" i="7"/>
  <c r="V202" i="7"/>
  <c r="V203" i="7"/>
  <c r="Y203" i="7" s="1"/>
  <c r="V204" i="7"/>
  <c r="V205" i="7"/>
  <c r="V206" i="7"/>
  <c r="V207" i="7"/>
  <c r="Y207" i="7" s="1"/>
  <c r="V208" i="7"/>
  <c r="V209" i="7"/>
  <c r="V210" i="7"/>
  <c r="V211" i="7"/>
  <c r="Y211" i="7" s="1"/>
  <c r="V212" i="7"/>
  <c r="V213" i="7"/>
  <c r="V214" i="7"/>
  <c r="V215" i="7"/>
  <c r="Y215" i="7" s="1"/>
  <c r="V216" i="7"/>
  <c r="V217" i="7"/>
  <c r="V218" i="7"/>
  <c r="V219" i="7"/>
  <c r="Y219" i="7" s="1"/>
  <c r="V220" i="7"/>
  <c r="V221" i="7"/>
  <c r="V222" i="7"/>
  <c r="V223" i="7"/>
  <c r="Y223" i="7" s="1"/>
  <c r="V224" i="7"/>
  <c r="V225" i="7"/>
  <c r="V226" i="7"/>
  <c r="V227" i="7"/>
  <c r="Y227" i="7" s="1"/>
  <c r="V228" i="7"/>
  <c r="V229" i="7"/>
  <c r="V230" i="7"/>
  <c r="V231" i="7"/>
  <c r="Y231" i="7" s="1"/>
  <c r="V232" i="7"/>
  <c r="V233" i="7"/>
  <c r="V234" i="7"/>
  <c r="V235" i="7"/>
  <c r="Y235" i="7" s="1"/>
  <c r="V236" i="7"/>
  <c r="V237" i="7"/>
  <c r="V238" i="7"/>
  <c r="V239" i="7"/>
  <c r="Y239" i="7" s="1"/>
  <c r="V240" i="7"/>
  <c r="V241" i="7"/>
  <c r="V242" i="7"/>
  <c r="V243" i="7"/>
  <c r="Y243" i="7" s="1"/>
  <c r="V244" i="7"/>
  <c r="V245" i="7"/>
  <c r="V246" i="7"/>
  <c r="V247" i="7"/>
  <c r="Y247" i="7" s="1"/>
  <c r="V248" i="7"/>
  <c r="V249" i="7"/>
  <c r="V250" i="7"/>
  <c r="V251" i="7"/>
  <c r="Y251" i="7" s="1"/>
  <c r="V252" i="7"/>
  <c r="V253" i="7"/>
  <c r="V254" i="7"/>
  <c r="V255" i="7"/>
  <c r="Y255" i="7" s="1"/>
  <c r="V256" i="7"/>
  <c r="V257" i="7"/>
  <c r="V258" i="7"/>
  <c r="V259" i="7"/>
  <c r="Y259" i="7" s="1"/>
  <c r="V260" i="7"/>
  <c r="V261" i="7"/>
  <c r="V262" i="7"/>
  <c r="V263" i="7"/>
  <c r="Y263" i="7" s="1"/>
  <c r="V264" i="7"/>
  <c r="V265" i="7"/>
  <c r="V266" i="7"/>
  <c r="V267" i="7"/>
  <c r="Y267" i="7" s="1"/>
  <c r="V268" i="7"/>
  <c r="V269" i="7"/>
  <c r="V270" i="7"/>
  <c r="V271" i="7"/>
  <c r="Y271" i="7" s="1"/>
  <c r="V272" i="7"/>
  <c r="V273" i="7"/>
  <c r="V274" i="7"/>
  <c r="V275" i="7"/>
  <c r="Y275" i="7" s="1"/>
  <c r="V276" i="7"/>
  <c r="V277" i="7"/>
  <c r="V278" i="7"/>
  <c r="V279" i="7"/>
  <c r="Y279" i="7" s="1"/>
  <c r="V280" i="7"/>
  <c r="V281" i="7"/>
  <c r="V282" i="7"/>
  <c r="V283" i="7"/>
  <c r="Y283" i="7" s="1"/>
  <c r="V284" i="7"/>
  <c r="V285" i="7"/>
  <c r="V286" i="7"/>
  <c r="V287" i="7"/>
  <c r="Y287" i="7" s="1"/>
  <c r="V288" i="7"/>
  <c r="V289" i="7"/>
  <c r="V290" i="7"/>
  <c r="V291" i="7"/>
  <c r="Y291" i="7" s="1"/>
  <c r="V292" i="7"/>
  <c r="V293" i="7"/>
  <c r="V294" i="7"/>
  <c r="V295" i="7"/>
  <c r="Y295" i="7" s="1"/>
  <c r="V296" i="7"/>
  <c r="V297" i="7"/>
  <c r="V298" i="7"/>
  <c r="V299" i="7"/>
  <c r="Y299" i="7" s="1"/>
  <c r="V300" i="7"/>
  <c r="V301" i="7"/>
  <c r="V302" i="7"/>
  <c r="V303" i="7"/>
  <c r="Y303" i="7" s="1"/>
  <c r="V304" i="7"/>
  <c r="V305" i="7"/>
  <c r="V306" i="7"/>
  <c r="V307" i="7"/>
  <c r="Y307" i="7" s="1"/>
  <c r="V308" i="7"/>
  <c r="V309" i="7"/>
  <c r="V310" i="7"/>
  <c r="V311" i="7"/>
  <c r="Y311" i="7" s="1"/>
  <c r="V312" i="7"/>
  <c r="V313" i="7"/>
  <c r="V314" i="7"/>
  <c r="V315" i="7"/>
  <c r="Y315" i="7" s="1"/>
  <c r="V316" i="7"/>
  <c r="V317" i="7"/>
  <c r="V318" i="7"/>
  <c r="V319" i="7"/>
  <c r="Y319" i="7" s="1"/>
  <c r="V320" i="7"/>
  <c r="V321" i="7"/>
  <c r="V322" i="7"/>
  <c r="V323" i="7"/>
  <c r="Y323" i="7" s="1"/>
  <c r="V324" i="7"/>
  <c r="V325" i="7"/>
  <c r="V326" i="7"/>
  <c r="V327" i="7"/>
  <c r="Y327" i="7" s="1"/>
  <c r="V328" i="7"/>
  <c r="V329" i="7"/>
  <c r="V330" i="7"/>
  <c r="V331" i="7"/>
  <c r="Y331" i="7" s="1"/>
  <c r="V332" i="7"/>
  <c r="V333" i="7"/>
  <c r="V334" i="7"/>
  <c r="V335" i="7"/>
  <c r="Y335" i="7" s="1"/>
  <c r="V336" i="7"/>
  <c r="V337" i="7"/>
  <c r="V338" i="7"/>
  <c r="V339" i="7"/>
  <c r="Y339" i="7" s="1"/>
  <c r="V340" i="7"/>
  <c r="V341" i="7"/>
  <c r="V342" i="7"/>
  <c r="V343" i="7"/>
  <c r="Y343" i="7" s="1"/>
  <c r="V344" i="7"/>
  <c r="V345" i="7"/>
  <c r="V346" i="7"/>
  <c r="V347" i="7"/>
  <c r="Y347" i="7" s="1"/>
  <c r="V348" i="7"/>
  <c r="V349" i="7"/>
  <c r="V350" i="7"/>
  <c r="V351" i="7"/>
  <c r="Y351" i="7" s="1"/>
  <c r="V352" i="7"/>
  <c r="V353" i="7"/>
  <c r="V354" i="7"/>
  <c r="V355" i="7"/>
  <c r="Y355" i="7" s="1"/>
  <c r="V356" i="7"/>
  <c r="V357" i="7"/>
  <c r="V358" i="7"/>
  <c r="V359" i="7"/>
  <c r="Y359" i="7" s="1"/>
  <c r="V360" i="7"/>
  <c r="V361" i="7"/>
  <c r="V362" i="7"/>
  <c r="V363" i="7"/>
  <c r="Y363" i="7" s="1"/>
  <c r="V364" i="7"/>
  <c r="V365" i="7"/>
  <c r="V366" i="7"/>
  <c r="V367" i="7"/>
  <c r="Y367" i="7" s="1"/>
  <c r="V368" i="7"/>
  <c r="V369" i="7"/>
  <c r="V370" i="7"/>
  <c r="V371" i="7"/>
  <c r="Y371" i="7" s="1"/>
  <c r="V372" i="7"/>
  <c r="V373" i="7"/>
  <c r="V374" i="7"/>
  <c r="V375" i="7"/>
  <c r="Y375" i="7" s="1"/>
  <c r="V376" i="7"/>
  <c r="V377" i="7"/>
  <c r="V378" i="7"/>
  <c r="V379" i="7"/>
  <c r="Y379" i="7" s="1"/>
  <c r="V380" i="7"/>
  <c r="V381" i="7"/>
  <c r="V382" i="7"/>
  <c r="V383" i="7"/>
  <c r="Y383" i="7" s="1"/>
  <c r="V384" i="7"/>
  <c r="V385" i="7"/>
  <c r="V386" i="7"/>
  <c r="V387" i="7"/>
  <c r="Y387" i="7" s="1"/>
  <c r="V388" i="7"/>
  <c r="V389" i="7"/>
  <c r="V390" i="7"/>
  <c r="V391" i="7"/>
  <c r="Y391" i="7" s="1"/>
  <c r="V392" i="7"/>
  <c r="V393" i="7"/>
  <c r="V394" i="7"/>
  <c r="V395" i="7"/>
  <c r="Y395" i="7" s="1"/>
  <c r="V396" i="7"/>
  <c r="V397" i="7"/>
  <c r="V398" i="7"/>
  <c r="V399" i="7"/>
  <c r="Y399" i="7" s="1"/>
  <c r="V400" i="7"/>
  <c r="V401" i="7"/>
  <c r="V402" i="7"/>
  <c r="V403" i="7"/>
  <c r="Y403" i="7" s="1"/>
  <c r="V404" i="7"/>
  <c r="V405" i="7"/>
  <c r="V406" i="7"/>
  <c r="V407" i="7"/>
  <c r="Y407" i="7" s="1"/>
  <c r="V408" i="7"/>
  <c r="V409" i="7"/>
  <c r="V410" i="7"/>
  <c r="V411" i="7"/>
  <c r="Y411" i="7" s="1"/>
  <c r="V412" i="7"/>
  <c r="V413" i="7"/>
  <c r="V414" i="7"/>
  <c r="V415" i="7"/>
  <c r="Y415" i="7" s="1"/>
  <c r="V416" i="7"/>
  <c r="V417" i="7"/>
  <c r="V418" i="7"/>
  <c r="V419" i="7"/>
  <c r="Y419" i="7" s="1"/>
  <c r="V420" i="7"/>
  <c r="V421" i="7"/>
  <c r="V422" i="7"/>
  <c r="V423" i="7"/>
  <c r="Y423" i="7" s="1"/>
  <c r="V424" i="7"/>
  <c r="V425" i="7"/>
  <c r="V426" i="7"/>
  <c r="V427" i="7"/>
  <c r="Y427" i="7" s="1"/>
  <c r="V428" i="7"/>
  <c r="V429" i="7"/>
  <c r="V430" i="7"/>
  <c r="V431" i="7"/>
  <c r="Y431" i="7" s="1"/>
  <c r="V432" i="7"/>
  <c r="V433" i="7"/>
  <c r="V434" i="7"/>
  <c r="V435" i="7"/>
  <c r="Y435" i="7" s="1"/>
  <c r="V436" i="7"/>
  <c r="V437" i="7"/>
  <c r="V438" i="7"/>
  <c r="V439" i="7"/>
  <c r="Y439" i="7" s="1"/>
  <c r="V440" i="7"/>
  <c r="V441" i="7"/>
  <c r="V442" i="7"/>
  <c r="V443" i="7"/>
  <c r="Y443" i="7" s="1"/>
  <c r="V444" i="7"/>
  <c r="V445" i="7"/>
  <c r="V446" i="7"/>
  <c r="V447" i="7"/>
  <c r="Y447" i="7" s="1"/>
  <c r="V448" i="7"/>
  <c r="V449" i="7"/>
  <c r="V450" i="7"/>
  <c r="V451" i="7"/>
  <c r="Y451" i="7" s="1"/>
  <c r="V452" i="7"/>
  <c r="V453" i="7"/>
  <c r="V454" i="7"/>
  <c r="V455" i="7"/>
  <c r="Y455" i="7" s="1"/>
  <c r="V456" i="7"/>
  <c r="V457" i="7"/>
  <c r="V458" i="7"/>
  <c r="V459" i="7"/>
  <c r="Y459" i="7" s="1"/>
  <c r="V460" i="7"/>
  <c r="V461" i="7"/>
  <c r="V462" i="7"/>
  <c r="V463" i="7"/>
  <c r="Y463" i="7" s="1"/>
  <c r="V464" i="7"/>
  <c r="V465" i="7"/>
  <c r="V466" i="7"/>
  <c r="V467" i="7"/>
  <c r="Y467" i="7" s="1"/>
  <c r="V468" i="7"/>
  <c r="V469" i="7"/>
  <c r="V470" i="7"/>
  <c r="V471" i="7"/>
  <c r="Y471" i="7" s="1"/>
  <c r="V472" i="7"/>
  <c r="V473" i="7"/>
  <c r="V474" i="7"/>
  <c r="V475" i="7"/>
  <c r="Y475" i="7" s="1"/>
  <c r="V476" i="7"/>
  <c r="V477" i="7"/>
  <c r="V478" i="7"/>
  <c r="V479" i="7"/>
  <c r="Y479" i="7" s="1"/>
  <c r="V480" i="7"/>
  <c r="V481" i="7"/>
  <c r="V482" i="7"/>
  <c r="V483" i="7"/>
  <c r="Y483" i="7" s="1"/>
  <c r="V484" i="7"/>
  <c r="V485" i="7"/>
  <c r="V486" i="7"/>
  <c r="V487" i="7"/>
  <c r="Y487" i="7" s="1"/>
  <c r="V488" i="7"/>
  <c r="V489" i="7"/>
  <c r="V490" i="7"/>
  <c r="V491" i="7"/>
  <c r="Y491" i="7" s="1"/>
  <c r="V492" i="7"/>
  <c r="V493" i="7"/>
  <c r="V494" i="7"/>
  <c r="V495" i="7"/>
  <c r="Y495" i="7" s="1"/>
  <c r="V496" i="7"/>
  <c r="V497" i="7"/>
  <c r="V498" i="7"/>
  <c r="V499" i="7"/>
  <c r="Y499" i="7" s="1"/>
  <c r="V500" i="7"/>
  <c r="V501" i="7"/>
  <c r="V502" i="7"/>
  <c r="V503" i="7"/>
  <c r="Y503" i="7" s="1"/>
  <c r="V504" i="7"/>
  <c r="V505" i="7"/>
  <c r="V506" i="7"/>
  <c r="V507" i="7"/>
  <c r="Y507" i="7" s="1"/>
  <c r="V508" i="7"/>
  <c r="V509" i="7"/>
  <c r="V510" i="7"/>
  <c r="V511" i="7"/>
  <c r="Y511" i="7" s="1"/>
  <c r="V512" i="7"/>
  <c r="V513" i="7"/>
  <c r="V514" i="7"/>
  <c r="V515" i="7"/>
  <c r="Y515" i="7" s="1"/>
  <c r="V516" i="7"/>
  <c r="V517" i="7"/>
  <c r="V518" i="7"/>
  <c r="V519" i="7"/>
  <c r="Y519" i="7" s="1"/>
  <c r="V520" i="7"/>
  <c r="V521" i="7"/>
  <c r="V522" i="7"/>
  <c r="V523" i="7"/>
  <c r="Y523" i="7" s="1"/>
  <c r="V524" i="7"/>
  <c r="V525" i="7"/>
  <c r="V526" i="7"/>
  <c r="V527" i="7"/>
  <c r="Y527" i="7" s="1"/>
  <c r="V528" i="7"/>
  <c r="V529" i="7"/>
  <c r="V530" i="7"/>
  <c r="V531" i="7"/>
  <c r="Y531" i="7" s="1"/>
  <c r="V532" i="7"/>
  <c r="V533" i="7"/>
  <c r="V534" i="7"/>
  <c r="V535" i="7"/>
  <c r="Y535" i="7" s="1"/>
  <c r="V536" i="7"/>
  <c r="V537" i="7"/>
  <c r="V538" i="7"/>
  <c r="V539" i="7"/>
  <c r="Y539" i="7" s="1"/>
  <c r="V540" i="7"/>
  <c r="V541" i="7"/>
  <c r="V542" i="7"/>
  <c r="V543" i="7"/>
  <c r="Y543" i="7" s="1"/>
  <c r="V544" i="7"/>
  <c r="V545" i="7"/>
  <c r="V546" i="7"/>
  <c r="V547" i="7"/>
  <c r="Y547" i="7" s="1"/>
  <c r="V548" i="7"/>
  <c r="V549" i="7"/>
  <c r="V550" i="7"/>
  <c r="V551" i="7"/>
  <c r="Y551" i="7" s="1"/>
  <c r="V552" i="7"/>
  <c r="V553" i="7"/>
  <c r="V554" i="7"/>
  <c r="V555" i="7"/>
  <c r="Y555" i="7" s="1"/>
  <c r="V556" i="7"/>
  <c r="V557" i="7"/>
  <c r="V558" i="7"/>
  <c r="V559" i="7"/>
  <c r="Y559" i="7" s="1"/>
  <c r="V560" i="7"/>
  <c r="V561" i="7"/>
  <c r="V562" i="7"/>
  <c r="V563" i="7"/>
  <c r="Y563" i="7" s="1"/>
  <c r="V564" i="7"/>
  <c r="V565" i="7"/>
  <c r="V566" i="7"/>
  <c r="V567" i="7"/>
  <c r="Y567" i="7" s="1"/>
  <c r="V568" i="7"/>
  <c r="V569" i="7"/>
  <c r="V570" i="7"/>
  <c r="V571" i="7"/>
  <c r="Y571" i="7" s="1"/>
  <c r="V572" i="7"/>
  <c r="V573" i="7"/>
  <c r="V574" i="7"/>
  <c r="V575" i="7"/>
  <c r="Y575" i="7" s="1"/>
  <c r="V576" i="7"/>
  <c r="V577" i="7"/>
  <c r="V578" i="7"/>
  <c r="V579" i="7"/>
  <c r="Y579" i="7" s="1"/>
  <c r="V580" i="7"/>
  <c r="V581" i="7"/>
  <c r="V582" i="7"/>
  <c r="V583" i="7"/>
  <c r="Y583" i="7" s="1"/>
  <c r="V584" i="7"/>
  <c r="V585" i="7"/>
  <c r="V586" i="7"/>
  <c r="V587" i="7"/>
  <c r="Y587" i="7" s="1"/>
  <c r="V588" i="7"/>
  <c r="V589" i="7"/>
  <c r="V590" i="7"/>
  <c r="V591" i="7"/>
  <c r="Y591" i="7" s="1"/>
  <c r="V592" i="7"/>
  <c r="V593" i="7"/>
  <c r="V594" i="7"/>
  <c r="V595" i="7"/>
  <c r="Y595" i="7" s="1"/>
  <c r="V596" i="7"/>
  <c r="V597" i="7"/>
  <c r="V598" i="7"/>
  <c r="V599" i="7"/>
  <c r="Y599" i="7" s="1"/>
  <c r="V600" i="7"/>
  <c r="V601" i="7"/>
  <c r="V602" i="7"/>
  <c r="V603" i="7"/>
  <c r="Y603" i="7" s="1"/>
  <c r="V604" i="7"/>
  <c r="V605" i="7"/>
  <c r="V606" i="7"/>
  <c r="V607" i="7"/>
  <c r="Y607" i="7" s="1"/>
  <c r="V608" i="7"/>
  <c r="V609" i="7"/>
  <c r="V610" i="7"/>
  <c r="V611" i="7"/>
  <c r="Y611" i="7" s="1"/>
  <c r="V612" i="7"/>
  <c r="V613" i="7"/>
  <c r="V614" i="7"/>
  <c r="V615" i="7"/>
  <c r="Y615" i="7" s="1"/>
  <c r="V616" i="7"/>
  <c r="V617" i="7"/>
  <c r="V618" i="7"/>
  <c r="V619" i="7"/>
  <c r="Y619" i="7" s="1"/>
  <c r="V620" i="7"/>
  <c r="V621" i="7"/>
  <c r="V622" i="7"/>
  <c r="V623" i="7"/>
  <c r="Y623" i="7" s="1"/>
  <c r="V624" i="7"/>
  <c r="V625" i="7"/>
  <c r="V626" i="7"/>
  <c r="V627" i="7"/>
  <c r="Y627" i="7" s="1"/>
  <c r="V628" i="7"/>
  <c r="V629" i="7"/>
  <c r="V630" i="7"/>
  <c r="V631" i="7"/>
  <c r="Y631" i="7" s="1"/>
  <c r="V632" i="7"/>
  <c r="V633" i="7"/>
  <c r="V634" i="7"/>
  <c r="V635" i="7"/>
  <c r="Y635" i="7" s="1"/>
  <c r="V636" i="7"/>
  <c r="V637" i="7"/>
  <c r="V638" i="7"/>
  <c r="V639" i="7"/>
  <c r="Y639" i="7" s="1"/>
  <c r="V640" i="7"/>
  <c r="V641" i="7"/>
  <c r="V642" i="7"/>
  <c r="V643" i="7"/>
  <c r="Y643" i="7" s="1"/>
  <c r="V644" i="7"/>
  <c r="V645" i="7"/>
  <c r="V646" i="7"/>
  <c r="V647" i="7"/>
  <c r="Y647" i="7" s="1"/>
  <c r="V648" i="7"/>
  <c r="V649" i="7"/>
  <c r="V650" i="7"/>
  <c r="V651" i="7"/>
  <c r="Y651" i="7" s="1"/>
  <c r="V652" i="7"/>
  <c r="V653" i="7"/>
  <c r="V654" i="7"/>
  <c r="V655" i="7"/>
  <c r="Y655" i="7" s="1"/>
  <c r="V656" i="7"/>
  <c r="V657" i="7"/>
  <c r="V658" i="7"/>
  <c r="V659" i="7"/>
  <c r="Y659" i="7" s="1"/>
  <c r="V660" i="7"/>
  <c r="V661" i="7"/>
  <c r="V662" i="7"/>
  <c r="V663" i="7"/>
  <c r="Y663" i="7" s="1"/>
  <c r="V664" i="7"/>
  <c r="V665" i="7"/>
  <c r="V666" i="7"/>
  <c r="V667" i="7"/>
  <c r="Y667" i="7" s="1"/>
  <c r="V668" i="7"/>
  <c r="V669" i="7"/>
  <c r="V670" i="7"/>
  <c r="V671" i="7"/>
  <c r="Y671" i="7" s="1"/>
  <c r="V672" i="7"/>
  <c r="V673" i="7"/>
  <c r="V674" i="7"/>
  <c r="V675" i="7"/>
  <c r="Y675" i="7" s="1"/>
  <c r="V676" i="7"/>
  <c r="V677" i="7"/>
  <c r="V678" i="7"/>
  <c r="V679" i="7"/>
  <c r="Y679" i="7" s="1"/>
  <c r="V680" i="7"/>
  <c r="V681" i="7"/>
  <c r="V682" i="7"/>
  <c r="V683" i="7"/>
  <c r="Y683" i="7" s="1"/>
  <c r="V684" i="7"/>
  <c r="V685" i="7"/>
  <c r="V686" i="7"/>
  <c r="V687" i="7"/>
  <c r="Y687" i="7" s="1"/>
  <c r="V688" i="7"/>
  <c r="V689" i="7"/>
  <c r="V690" i="7"/>
  <c r="V691" i="7"/>
  <c r="Y691" i="7" s="1"/>
  <c r="V692" i="7"/>
  <c r="V693" i="7"/>
  <c r="V694" i="7"/>
  <c r="V695" i="7"/>
  <c r="Y695" i="7" s="1"/>
  <c r="V696" i="7"/>
  <c r="V697" i="7"/>
  <c r="V698" i="7"/>
  <c r="V699" i="7"/>
  <c r="Y699" i="7" s="1"/>
  <c r="V700" i="7"/>
  <c r="V701" i="7"/>
  <c r="V702" i="7"/>
  <c r="V703" i="7"/>
  <c r="Y703" i="7" s="1"/>
  <c r="V704" i="7"/>
  <c r="V705" i="7"/>
  <c r="V706" i="7"/>
  <c r="V707" i="7"/>
  <c r="Y707" i="7" s="1"/>
  <c r="V708" i="7"/>
  <c r="V709" i="7"/>
  <c r="V710" i="7"/>
  <c r="V711" i="7"/>
  <c r="Y711" i="7" s="1"/>
  <c r="V712" i="7"/>
  <c r="V713" i="7"/>
  <c r="V714" i="7"/>
  <c r="V715" i="7"/>
  <c r="Y715" i="7" s="1"/>
  <c r="V716" i="7"/>
  <c r="V717" i="7"/>
  <c r="V718" i="7"/>
  <c r="V719" i="7"/>
  <c r="Y719" i="7" s="1"/>
  <c r="V720" i="7"/>
  <c r="V721" i="7"/>
  <c r="V722" i="7"/>
  <c r="V723" i="7"/>
  <c r="Y723" i="7" s="1"/>
  <c r="V724" i="7"/>
  <c r="V725" i="7"/>
  <c r="V726" i="7"/>
  <c r="V727" i="7"/>
  <c r="Y727" i="7" s="1"/>
  <c r="V728" i="7"/>
  <c r="V729" i="7"/>
  <c r="V730" i="7"/>
  <c r="V731" i="7"/>
  <c r="Y731" i="7" s="1"/>
  <c r="V732" i="7"/>
  <c r="V733" i="7"/>
  <c r="V734" i="7"/>
  <c r="V735" i="7"/>
  <c r="Y735" i="7" s="1"/>
  <c r="V736" i="7"/>
  <c r="V737" i="7"/>
  <c r="V738" i="7"/>
  <c r="V739" i="7"/>
  <c r="Y739" i="7" s="1"/>
  <c r="V740" i="7"/>
  <c r="V741" i="7"/>
  <c r="V742" i="7"/>
  <c r="V743" i="7"/>
  <c r="Y743" i="7" s="1"/>
  <c r="V744" i="7"/>
  <c r="V745" i="7"/>
  <c r="V746" i="7"/>
  <c r="V747" i="7"/>
  <c r="Y747" i="7" s="1"/>
  <c r="V748" i="7"/>
  <c r="V749" i="7"/>
  <c r="V750" i="7"/>
  <c r="V751" i="7"/>
  <c r="Y751" i="7" s="1"/>
  <c r="V752" i="7"/>
  <c r="V753" i="7"/>
  <c r="V754" i="7"/>
  <c r="V755" i="7"/>
  <c r="Y755" i="7" s="1"/>
  <c r="V756" i="7"/>
  <c r="V757" i="7"/>
  <c r="V758" i="7"/>
  <c r="V759" i="7"/>
  <c r="Y759" i="7" s="1"/>
  <c r="V760" i="7"/>
  <c r="V761" i="7"/>
  <c r="V762" i="7"/>
  <c r="V763" i="7"/>
  <c r="Y763" i="7" s="1"/>
  <c r="V764" i="7"/>
  <c r="V765" i="7"/>
  <c r="V766" i="7"/>
  <c r="V767" i="7"/>
  <c r="Y767" i="7" s="1"/>
  <c r="V768" i="7"/>
  <c r="V769" i="7"/>
  <c r="V770" i="7"/>
  <c r="V771" i="7"/>
  <c r="Y771" i="7" s="1"/>
  <c r="V772" i="7"/>
  <c r="V773" i="7"/>
  <c r="V774" i="7"/>
  <c r="V775" i="7"/>
  <c r="Y775" i="7" s="1"/>
  <c r="V776" i="7"/>
  <c r="V777" i="7"/>
  <c r="V778" i="7"/>
  <c r="V779" i="7"/>
  <c r="Y779" i="7" s="1"/>
  <c r="V780" i="7"/>
  <c r="V781" i="7"/>
  <c r="V782" i="7"/>
  <c r="V783" i="7"/>
  <c r="Y783" i="7" s="1"/>
  <c r="V784" i="7"/>
  <c r="V785" i="7"/>
  <c r="V786" i="7"/>
  <c r="V787" i="7"/>
  <c r="Y787" i="7" s="1"/>
  <c r="V788" i="7"/>
  <c r="V789" i="7"/>
  <c r="V790" i="7"/>
  <c r="V791" i="7"/>
  <c r="Y791" i="7" s="1"/>
  <c r="V792" i="7"/>
  <c r="V793" i="7"/>
  <c r="V794" i="7"/>
  <c r="V795" i="7"/>
  <c r="Y795" i="7" s="1"/>
  <c r="V796" i="7"/>
  <c r="V797" i="7"/>
  <c r="V798" i="7"/>
  <c r="V799" i="7"/>
  <c r="Y799" i="7" s="1"/>
  <c r="V800" i="7"/>
  <c r="V801" i="7"/>
  <c r="V802" i="7"/>
  <c r="V803" i="7"/>
  <c r="Y803" i="7" s="1"/>
  <c r="V804" i="7"/>
  <c r="V805" i="7"/>
  <c r="V806" i="7"/>
  <c r="V807" i="7"/>
  <c r="Y807" i="7" s="1"/>
  <c r="V808" i="7"/>
  <c r="V809" i="7"/>
  <c r="V810" i="7"/>
  <c r="V811" i="7"/>
  <c r="Y811" i="7" s="1"/>
  <c r="V812" i="7"/>
  <c r="V813" i="7"/>
  <c r="V814" i="7"/>
  <c r="V815" i="7"/>
  <c r="Y815" i="7" s="1"/>
  <c r="V816" i="7"/>
  <c r="V817" i="7"/>
  <c r="V818" i="7"/>
  <c r="V819" i="7"/>
  <c r="Y819" i="7" s="1"/>
  <c r="V820" i="7"/>
  <c r="V821" i="7"/>
  <c r="V822" i="7"/>
  <c r="V823" i="7"/>
  <c r="Y823" i="7" s="1"/>
  <c r="V824" i="7"/>
  <c r="V825" i="7"/>
  <c r="V826" i="7"/>
  <c r="V827" i="7"/>
  <c r="Y827" i="7" s="1"/>
  <c r="V828" i="7"/>
  <c r="V829" i="7"/>
  <c r="V830" i="7"/>
  <c r="V831" i="7"/>
  <c r="Y831" i="7" s="1"/>
  <c r="V832" i="7"/>
  <c r="V833" i="7"/>
  <c r="V834" i="7"/>
  <c r="V835" i="7"/>
  <c r="Y835" i="7" s="1"/>
  <c r="V836" i="7"/>
  <c r="V837" i="7"/>
  <c r="V838" i="7"/>
  <c r="V839" i="7"/>
  <c r="Y839" i="7" s="1"/>
  <c r="V840" i="7"/>
  <c r="V841" i="7"/>
  <c r="V842" i="7"/>
  <c r="V843" i="7"/>
  <c r="Y843" i="7" s="1"/>
  <c r="V844" i="7"/>
  <c r="V845" i="7"/>
  <c r="V846" i="7"/>
  <c r="V847" i="7"/>
  <c r="Y847" i="7" s="1"/>
  <c r="V848" i="7"/>
  <c r="V849" i="7"/>
  <c r="V850" i="7"/>
  <c r="V851" i="7"/>
  <c r="Y851" i="7" s="1"/>
  <c r="V852" i="7"/>
  <c r="V853" i="7"/>
  <c r="V854" i="7"/>
  <c r="V855" i="7"/>
  <c r="Y855" i="7" s="1"/>
  <c r="V856" i="7"/>
  <c r="V857" i="7"/>
  <c r="V858" i="7"/>
  <c r="V859" i="7"/>
  <c r="Y859" i="7" s="1"/>
  <c r="V860" i="7"/>
  <c r="V861" i="7"/>
  <c r="V862" i="7"/>
  <c r="V863" i="7"/>
  <c r="Y863" i="7" s="1"/>
  <c r="V864" i="7"/>
  <c r="V865" i="7"/>
  <c r="V866" i="7"/>
  <c r="V867" i="7"/>
  <c r="Y867" i="7" s="1"/>
  <c r="V868" i="7"/>
  <c r="V869" i="7"/>
  <c r="V870" i="7"/>
  <c r="V871" i="7"/>
  <c r="Y871" i="7" s="1"/>
  <c r="V872" i="7"/>
  <c r="V873" i="7"/>
  <c r="V874" i="7"/>
  <c r="V875" i="7"/>
  <c r="Y875" i="7" s="1"/>
  <c r="V876" i="7"/>
  <c r="V877" i="7"/>
  <c r="V878" i="7"/>
  <c r="V879" i="7"/>
  <c r="Y879" i="7" s="1"/>
  <c r="V880" i="7"/>
  <c r="V881" i="7"/>
  <c r="V882" i="7"/>
  <c r="V883" i="7"/>
  <c r="Y883" i="7" s="1"/>
  <c r="V884" i="7"/>
  <c r="V885" i="7"/>
  <c r="V886" i="7"/>
  <c r="V887" i="7"/>
  <c r="Y887" i="7" s="1"/>
  <c r="V888" i="7"/>
  <c r="V889" i="7"/>
  <c r="V890" i="7"/>
  <c r="V891" i="7"/>
  <c r="Y891" i="7" s="1"/>
  <c r="V892" i="7"/>
  <c r="V893" i="7"/>
  <c r="V894" i="7"/>
  <c r="V895" i="7"/>
  <c r="Y895" i="7" s="1"/>
  <c r="V896" i="7"/>
  <c r="V897" i="7"/>
  <c r="V898" i="7"/>
  <c r="V899" i="7"/>
  <c r="Y899" i="7" s="1"/>
  <c r="V900" i="7"/>
  <c r="V901" i="7"/>
  <c r="V902" i="7"/>
  <c r="V903" i="7"/>
  <c r="Y903" i="7" s="1"/>
  <c r="V904" i="7"/>
  <c r="V905" i="7"/>
  <c r="V906" i="7"/>
  <c r="V907" i="7"/>
  <c r="Y907" i="7" s="1"/>
  <c r="V908" i="7"/>
  <c r="V909" i="7"/>
  <c r="V910" i="7"/>
  <c r="V911" i="7"/>
  <c r="Y911" i="7" s="1"/>
  <c r="V912" i="7"/>
  <c r="V913" i="7"/>
  <c r="V914" i="7"/>
  <c r="V915" i="7"/>
  <c r="Y915" i="7" s="1"/>
  <c r="V916" i="7"/>
  <c r="V917" i="7"/>
  <c r="V918" i="7"/>
  <c r="V919" i="7"/>
  <c r="Y919" i="7" s="1"/>
  <c r="V920" i="7"/>
  <c r="V921" i="7"/>
  <c r="V922" i="7"/>
  <c r="V923" i="7"/>
  <c r="Y923" i="7" s="1"/>
  <c r="V924" i="7"/>
  <c r="V925" i="7"/>
  <c r="V926" i="7"/>
  <c r="V927" i="7"/>
  <c r="Y927" i="7" s="1"/>
  <c r="V928" i="7"/>
  <c r="V929" i="7"/>
  <c r="V930" i="7"/>
  <c r="V931" i="7"/>
  <c r="Y931" i="7" s="1"/>
  <c r="V932" i="7"/>
  <c r="V933" i="7"/>
  <c r="V934" i="7"/>
  <c r="V935" i="7"/>
  <c r="Y935" i="7" s="1"/>
  <c r="V936" i="7"/>
  <c r="V937" i="7"/>
  <c r="V938" i="7"/>
  <c r="V939" i="7"/>
  <c r="Y939" i="7" s="1"/>
  <c r="V940" i="7"/>
  <c r="V941" i="7"/>
  <c r="V942" i="7"/>
  <c r="V943" i="7"/>
  <c r="Y943" i="7" s="1"/>
  <c r="V944" i="7"/>
  <c r="V945" i="7"/>
  <c r="V946" i="7"/>
  <c r="V947" i="7"/>
  <c r="Y947" i="7" s="1"/>
  <c r="V948" i="7"/>
  <c r="V949" i="7"/>
  <c r="V950" i="7"/>
  <c r="V951" i="7"/>
  <c r="Y951" i="7" s="1"/>
  <c r="V952" i="7"/>
  <c r="V953" i="7"/>
  <c r="V954" i="7"/>
  <c r="V955" i="7"/>
  <c r="Y955" i="7" s="1"/>
  <c r="V956" i="7"/>
  <c r="V957" i="7"/>
  <c r="V958" i="7"/>
  <c r="V959" i="7"/>
  <c r="Y959" i="7" s="1"/>
  <c r="V960" i="7"/>
  <c r="V961" i="7"/>
  <c r="V962" i="7"/>
  <c r="V963" i="7"/>
  <c r="Y963" i="7" s="1"/>
  <c r="V964" i="7"/>
  <c r="V965" i="7"/>
  <c r="V966" i="7"/>
  <c r="V967" i="7"/>
  <c r="Y967" i="7" s="1"/>
  <c r="V968" i="7"/>
  <c r="V969" i="7"/>
  <c r="V970" i="7"/>
  <c r="V971" i="7"/>
  <c r="Y971" i="7" s="1"/>
  <c r="V972" i="7"/>
  <c r="V973" i="7"/>
  <c r="V974" i="7"/>
  <c r="V975" i="7"/>
  <c r="Y975" i="7" s="1"/>
  <c r="V976" i="7"/>
  <c r="V977" i="7"/>
  <c r="V978" i="7"/>
  <c r="V979" i="7"/>
  <c r="Y979" i="7" s="1"/>
  <c r="V980" i="7"/>
  <c r="V981" i="7"/>
  <c r="V982" i="7"/>
  <c r="V983" i="7"/>
  <c r="Y983" i="7" s="1"/>
  <c r="V984" i="7"/>
  <c r="V985" i="7"/>
  <c r="V986" i="7"/>
  <c r="V987" i="7"/>
  <c r="Y987" i="7" s="1"/>
  <c r="V988" i="7"/>
  <c r="V989" i="7"/>
  <c r="V990" i="7"/>
  <c r="V991" i="7"/>
  <c r="Y991" i="7" s="1"/>
  <c r="V992" i="7"/>
  <c r="V993" i="7"/>
  <c r="V994" i="7"/>
  <c r="V995" i="7"/>
  <c r="Y995" i="7" s="1"/>
  <c r="V996" i="7"/>
  <c r="V997" i="7"/>
  <c r="V998" i="7"/>
  <c r="V999" i="7"/>
  <c r="Y999" i="7" s="1"/>
  <c r="V1000" i="7"/>
  <c r="V1001" i="7"/>
  <c r="V1002" i="7"/>
  <c r="V1003" i="7"/>
  <c r="Y1003" i="7" s="1"/>
  <c r="V1004" i="7"/>
  <c r="V1005" i="7"/>
  <c r="V1006" i="7"/>
  <c r="V1007" i="7"/>
  <c r="Y1007" i="7" s="1"/>
  <c r="V1008" i="7"/>
  <c r="V1009" i="7"/>
  <c r="V1010" i="7"/>
  <c r="V1011" i="7"/>
  <c r="Y1011" i="7" s="1"/>
  <c r="V1012" i="7"/>
  <c r="V1013" i="7"/>
  <c r="V1014" i="7"/>
  <c r="V1015" i="7"/>
  <c r="Y1015" i="7" s="1"/>
  <c r="V1016" i="7"/>
  <c r="V1017" i="7"/>
  <c r="V1018" i="7"/>
  <c r="V1019" i="7"/>
  <c r="Y1019" i="7" s="1"/>
  <c r="V1020" i="7"/>
  <c r="V1021" i="7"/>
  <c r="V1022" i="7"/>
  <c r="V1023" i="7"/>
  <c r="Y1023" i="7" s="1"/>
  <c r="V1024" i="7"/>
  <c r="V1025" i="7"/>
  <c r="V1026" i="7"/>
  <c r="V1027" i="7"/>
  <c r="Y1027" i="7" s="1"/>
  <c r="V1028" i="7"/>
  <c r="V1029" i="7"/>
  <c r="V1030" i="7"/>
  <c r="V1031" i="7"/>
  <c r="Y1031" i="7" s="1"/>
  <c r="V1032" i="7"/>
  <c r="V1033" i="7"/>
  <c r="V1034" i="7"/>
  <c r="V1035" i="7"/>
  <c r="Y1035" i="7" s="1"/>
  <c r="V1036" i="7"/>
  <c r="V1037" i="7"/>
  <c r="V1038" i="7"/>
  <c r="V1039" i="7"/>
  <c r="Y1039" i="7" s="1"/>
  <c r="V1040" i="7"/>
  <c r="V1041" i="7"/>
  <c r="V1042" i="7"/>
  <c r="V1043" i="7"/>
  <c r="Y1043" i="7" s="1"/>
  <c r="V1044" i="7"/>
  <c r="V1045" i="7"/>
  <c r="V1046" i="7"/>
  <c r="V1047" i="7"/>
  <c r="Y1047" i="7" s="1"/>
  <c r="V1048" i="7"/>
  <c r="V1049" i="7"/>
  <c r="V1050" i="7"/>
  <c r="V1051" i="7"/>
  <c r="Y1051" i="7" s="1"/>
  <c r="V1052" i="7"/>
  <c r="V1053" i="7"/>
  <c r="V1054" i="7"/>
  <c r="V1055" i="7"/>
  <c r="Y1055" i="7" s="1"/>
  <c r="V1056" i="7"/>
  <c r="V1057" i="7"/>
  <c r="V1058" i="7"/>
  <c r="V1059" i="7"/>
  <c r="Y1059" i="7" s="1"/>
  <c r="V1060" i="7"/>
  <c r="V1061" i="7"/>
  <c r="V1062" i="7"/>
  <c r="V1063" i="7"/>
  <c r="Y1063" i="7" s="1"/>
  <c r="V1064" i="7"/>
  <c r="V1065" i="7"/>
  <c r="V1066" i="7"/>
  <c r="V1067" i="7"/>
  <c r="Y1067" i="7" s="1"/>
  <c r="V1068" i="7"/>
  <c r="V1069" i="7"/>
  <c r="V1070" i="7"/>
  <c r="V1071" i="7"/>
  <c r="Y1071" i="7" s="1"/>
  <c r="V1072" i="7"/>
  <c r="V1073" i="7"/>
  <c r="V1074" i="7"/>
  <c r="V1075" i="7"/>
  <c r="Y1075" i="7" s="1"/>
  <c r="V1076" i="7"/>
  <c r="V1077" i="7"/>
  <c r="V1078" i="7"/>
  <c r="V1079" i="7"/>
  <c r="Y1079" i="7" s="1"/>
  <c r="V1080" i="7"/>
  <c r="V1081" i="7"/>
  <c r="V1082" i="7"/>
  <c r="V1083" i="7"/>
  <c r="Y1083" i="7" s="1"/>
  <c r="V1084" i="7"/>
  <c r="V1085" i="7"/>
  <c r="V1086" i="7"/>
  <c r="V1087" i="7"/>
  <c r="Y1087" i="7" s="1"/>
  <c r="V1088" i="7"/>
  <c r="V1089" i="7"/>
  <c r="V1090" i="7"/>
  <c r="V1091" i="7"/>
  <c r="Y1091" i="7" s="1"/>
  <c r="V1092" i="7"/>
  <c r="V1093" i="7"/>
  <c r="V1094" i="7"/>
  <c r="V1095" i="7"/>
  <c r="Y1095" i="7" s="1"/>
  <c r="V1096" i="7"/>
  <c r="V1097" i="7"/>
  <c r="V1098" i="7"/>
  <c r="V1099" i="7"/>
  <c r="Y1099" i="7" s="1"/>
  <c r="V1100" i="7"/>
  <c r="V1101" i="7"/>
  <c r="V1102" i="7"/>
  <c r="V1103" i="7"/>
  <c r="Y1103" i="7" s="1"/>
  <c r="V1104" i="7"/>
  <c r="V1105" i="7"/>
  <c r="V1106" i="7"/>
  <c r="V1107" i="7"/>
  <c r="Y1107" i="7" s="1"/>
  <c r="V1108" i="7"/>
  <c r="V1109" i="7"/>
  <c r="V1110" i="7"/>
  <c r="V1111" i="7"/>
  <c r="Y1111" i="7" s="1"/>
  <c r="V1112" i="7"/>
  <c r="V1113" i="7"/>
  <c r="V1114" i="7"/>
  <c r="V1115" i="7"/>
  <c r="Y1115" i="7" s="1"/>
  <c r="V1116" i="7"/>
  <c r="V1117" i="7"/>
  <c r="V1118" i="7"/>
  <c r="V1119" i="7"/>
  <c r="Y1119" i="7" s="1"/>
  <c r="V1120" i="7"/>
  <c r="V1121" i="7"/>
  <c r="V1122" i="7"/>
  <c r="V1123" i="7"/>
  <c r="Y1123" i="7" s="1"/>
  <c r="V1124" i="7"/>
  <c r="V1125" i="7"/>
  <c r="V1126" i="7"/>
  <c r="V1127" i="7"/>
  <c r="Y1127" i="7" s="1"/>
  <c r="V1128" i="7"/>
  <c r="V1129" i="7"/>
  <c r="V1130" i="7"/>
  <c r="V1131" i="7"/>
  <c r="Y1131" i="7" s="1"/>
  <c r="V1132" i="7"/>
  <c r="V1133" i="7"/>
  <c r="V1134" i="7"/>
  <c r="V1135" i="7"/>
  <c r="Y1135" i="7" s="1"/>
  <c r="V1136" i="7"/>
  <c r="V1137" i="7"/>
  <c r="V1138" i="7"/>
  <c r="V1139" i="7"/>
  <c r="Y1139" i="7" s="1"/>
  <c r="V1140" i="7"/>
  <c r="V1141" i="7"/>
  <c r="V1142" i="7"/>
  <c r="V1143" i="7"/>
  <c r="Y1143" i="7" s="1"/>
  <c r="V1144" i="7"/>
  <c r="V1145" i="7"/>
  <c r="V1146" i="7"/>
  <c r="V1147" i="7"/>
  <c r="Y1147" i="7" s="1"/>
  <c r="V1148" i="7"/>
  <c r="V1149" i="7"/>
  <c r="V1150" i="7"/>
  <c r="V1151" i="7"/>
  <c r="Y1151" i="7" s="1"/>
  <c r="V1152" i="7"/>
  <c r="V1153" i="7"/>
  <c r="V1154" i="7"/>
  <c r="V1155" i="7"/>
  <c r="Y1155" i="7" s="1"/>
  <c r="V1156" i="7"/>
  <c r="V1157" i="7"/>
  <c r="V1158" i="7"/>
  <c r="V1159" i="7"/>
  <c r="Y1159" i="7" s="1"/>
  <c r="V1160" i="7"/>
  <c r="V1161" i="7"/>
  <c r="V1162" i="7"/>
  <c r="V1163" i="7"/>
  <c r="Y1163" i="7" s="1"/>
  <c r="V1164" i="7"/>
  <c r="V1165" i="7"/>
  <c r="V1166" i="7"/>
  <c r="V1167" i="7"/>
  <c r="Y1167" i="7" s="1"/>
  <c r="V1168" i="7"/>
  <c r="V1169" i="7"/>
  <c r="V1170" i="7"/>
  <c r="V1171" i="7"/>
  <c r="Y1171" i="7" s="1"/>
  <c r="V1172" i="7"/>
  <c r="V1173" i="7"/>
  <c r="V1174" i="7"/>
  <c r="V1175" i="7"/>
  <c r="Y1175" i="7" s="1"/>
  <c r="V1176" i="7"/>
  <c r="V1177" i="7"/>
  <c r="V1178" i="7"/>
  <c r="V1179" i="7"/>
  <c r="Y1179" i="7" s="1"/>
  <c r="V1180" i="7"/>
  <c r="V1181" i="7"/>
  <c r="V1182" i="7"/>
  <c r="V1183" i="7"/>
  <c r="Y1183" i="7" s="1"/>
  <c r="V1184" i="7"/>
  <c r="V1185" i="7"/>
  <c r="V1186" i="7"/>
  <c r="V1187" i="7"/>
  <c r="Y1187" i="7" s="1"/>
  <c r="V1188" i="7"/>
  <c r="V1189" i="7"/>
  <c r="V1190" i="7"/>
  <c r="V1191" i="7"/>
  <c r="Y1191" i="7" s="1"/>
  <c r="V1192" i="7"/>
  <c r="V1193" i="7"/>
  <c r="V1194" i="7"/>
  <c r="V1195" i="7"/>
  <c r="Y1195" i="7" s="1"/>
  <c r="V1196" i="7"/>
  <c r="V1197" i="7"/>
  <c r="V1198" i="7"/>
  <c r="V1199" i="7"/>
  <c r="Y1199" i="7" s="1"/>
  <c r="V1200" i="7"/>
  <c r="V1201" i="7"/>
  <c r="V1202" i="7"/>
  <c r="V1203" i="7"/>
  <c r="Y1203" i="7" s="1"/>
  <c r="V1204" i="7"/>
  <c r="V1205" i="7"/>
  <c r="V1206" i="7"/>
  <c r="V1207" i="7"/>
  <c r="Y1207" i="7" s="1"/>
  <c r="V1208" i="7"/>
  <c r="V1209" i="7"/>
  <c r="V1210" i="7"/>
  <c r="V1211" i="7"/>
  <c r="Y1211" i="7" s="1"/>
  <c r="V1212" i="7"/>
  <c r="V1213" i="7"/>
  <c r="V1214" i="7"/>
  <c r="V1215" i="7"/>
  <c r="Y1215" i="7" s="1"/>
  <c r="V1216" i="7"/>
  <c r="V1217" i="7"/>
  <c r="V1218" i="7"/>
  <c r="V1219" i="7"/>
  <c r="Y1219" i="7" s="1"/>
  <c r="V1220" i="7"/>
  <c r="V1221" i="7"/>
  <c r="V1222" i="7"/>
  <c r="V1223" i="7"/>
  <c r="Y1223" i="7" s="1"/>
  <c r="V1224" i="7"/>
  <c r="V1225" i="7"/>
  <c r="V1226" i="7"/>
  <c r="V1227" i="7"/>
  <c r="Y1227" i="7" s="1"/>
  <c r="V1228" i="7"/>
  <c r="V1229" i="7"/>
  <c r="V1230" i="7"/>
  <c r="V1231" i="7"/>
  <c r="Y1231" i="7" s="1"/>
  <c r="V1232" i="7"/>
  <c r="V1233" i="7"/>
  <c r="V1234" i="7"/>
  <c r="V1235" i="7"/>
  <c r="Y1235" i="7" s="1"/>
  <c r="V1236" i="7"/>
  <c r="V1237" i="7"/>
  <c r="V1238" i="7"/>
  <c r="V1239" i="7"/>
  <c r="Y1239" i="7" s="1"/>
  <c r="V1240" i="7"/>
  <c r="V1241" i="7"/>
  <c r="V1242" i="7"/>
  <c r="V1243" i="7"/>
  <c r="Y1243" i="7" s="1"/>
  <c r="V1244" i="7"/>
  <c r="V1245" i="7"/>
  <c r="V1246" i="7"/>
  <c r="V1247" i="7"/>
  <c r="Y1247" i="7" s="1"/>
  <c r="V1248" i="7"/>
  <c r="V1249" i="7"/>
  <c r="V1250" i="7"/>
  <c r="V1251" i="7"/>
  <c r="Y1251" i="7" s="1"/>
  <c r="V1252" i="7"/>
  <c r="V1253" i="7"/>
  <c r="V1254" i="7"/>
  <c r="V1255" i="7"/>
  <c r="Y1255" i="7" s="1"/>
  <c r="V1256" i="7"/>
  <c r="V1257" i="7"/>
  <c r="V1258" i="7"/>
  <c r="V1259" i="7"/>
  <c r="Y1259" i="7" s="1"/>
  <c r="V1260" i="7"/>
  <c r="V1261" i="7"/>
  <c r="V1262" i="7"/>
  <c r="V1263" i="7"/>
  <c r="Y1263" i="7" s="1"/>
  <c r="V1264" i="7"/>
  <c r="V1265" i="7"/>
  <c r="V1266" i="7"/>
  <c r="V1267" i="7"/>
  <c r="Y1267" i="7" s="1"/>
  <c r="V1268" i="7"/>
  <c r="V1269" i="7"/>
  <c r="V1270" i="7"/>
  <c r="V1271" i="7"/>
  <c r="Y1271" i="7" s="1"/>
  <c r="V1272" i="7"/>
  <c r="V1273" i="7"/>
  <c r="V1274" i="7"/>
  <c r="V1275" i="7"/>
  <c r="Y1275" i="7" s="1"/>
  <c r="V1276" i="7"/>
  <c r="V1277" i="7"/>
  <c r="V1278" i="7"/>
  <c r="V1279" i="7"/>
  <c r="Y1279" i="7" s="1"/>
  <c r="V1280" i="7"/>
  <c r="V1281" i="7"/>
  <c r="V1282" i="7"/>
  <c r="V1283" i="7"/>
  <c r="Y1283" i="7" s="1"/>
  <c r="V1284" i="7"/>
  <c r="V1285" i="7"/>
  <c r="V1286" i="7"/>
  <c r="V1287" i="7"/>
  <c r="Y1287" i="7" s="1"/>
  <c r="V1288" i="7"/>
  <c r="V1289" i="7"/>
  <c r="V1290" i="7"/>
  <c r="V1291" i="7"/>
  <c r="Y1291" i="7" s="1"/>
  <c r="V1292" i="7"/>
  <c r="V1293" i="7"/>
  <c r="V1294" i="7"/>
  <c r="V1295" i="7"/>
  <c r="Y1295" i="7" s="1"/>
  <c r="V1296" i="7"/>
  <c r="V1297" i="7"/>
  <c r="V1298" i="7"/>
  <c r="V1299" i="7"/>
  <c r="Y1299" i="7" s="1"/>
  <c r="V1300" i="7"/>
  <c r="V1301" i="7"/>
  <c r="V1302" i="7"/>
  <c r="V1303" i="7"/>
  <c r="Y1303" i="7" s="1"/>
  <c r="V1304" i="7"/>
  <c r="V1305" i="7"/>
  <c r="V1306" i="7"/>
  <c r="V1307" i="7"/>
  <c r="Y1307" i="7" s="1"/>
  <c r="V1308" i="7"/>
  <c r="V1309" i="7"/>
  <c r="V1310" i="7"/>
  <c r="V1311" i="7"/>
  <c r="Y1311" i="7" s="1"/>
  <c r="V1312" i="7"/>
  <c r="V1313" i="7"/>
  <c r="V1314" i="7"/>
  <c r="V1315" i="7"/>
  <c r="Y1315" i="7" s="1"/>
  <c r="V1316" i="7"/>
  <c r="V1317" i="7"/>
  <c r="V1318" i="7"/>
  <c r="V1319" i="7"/>
  <c r="Y1319" i="7" s="1"/>
  <c r="V1320" i="7"/>
  <c r="V1321" i="7"/>
  <c r="V1322" i="7"/>
  <c r="V1323" i="7"/>
  <c r="Y1323" i="7" s="1"/>
  <c r="V1324" i="7"/>
  <c r="V1325" i="7"/>
  <c r="V1326" i="7"/>
  <c r="V1327" i="7"/>
  <c r="Y1327" i="7" s="1"/>
  <c r="V1328" i="7"/>
  <c r="V1329" i="7"/>
  <c r="V1330" i="7"/>
  <c r="V1331" i="7"/>
  <c r="Y1331" i="7" s="1"/>
  <c r="V1332" i="7"/>
  <c r="V1333" i="7"/>
  <c r="V1334" i="7"/>
  <c r="V1335" i="7"/>
  <c r="Y1335" i="7" s="1"/>
  <c r="V1336" i="7"/>
  <c r="V1337" i="7"/>
  <c r="V1338" i="7"/>
  <c r="V1339" i="7"/>
  <c r="Y1339" i="7" s="1"/>
  <c r="V1340" i="7"/>
  <c r="V1341" i="7"/>
  <c r="V1342" i="7"/>
  <c r="V1343" i="7"/>
  <c r="Y1343" i="7" s="1"/>
  <c r="V1344" i="7"/>
  <c r="V1345" i="7"/>
  <c r="V1346" i="7"/>
  <c r="V1347" i="7"/>
  <c r="Y1347" i="7" s="1"/>
  <c r="V1348" i="7"/>
  <c r="V1349" i="7"/>
  <c r="V1350" i="7"/>
  <c r="V1351" i="7"/>
  <c r="Y1351" i="7" s="1"/>
  <c r="V1352" i="7"/>
  <c r="V1353" i="7"/>
  <c r="V1354" i="7"/>
  <c r="V1355" i="7"/>
  <c r="Y1355" i="7" s="1"/>
  <c r="V1356" i="7"/>
  <c r="V1357" i="7"/>
  <c r="V1358" i="7"/>
  <c r="V1359" i="7"/>
  <c r="Y1359" i="7" s="1"/>
  <c r="V1360" i="7"/>
  <c r="V1361" i="7"/>
  <c r="V1362" i="7"/>
  <c r="V1363" i="7"/>
  <c r="Y1363" i="7" s="1"/>
  <c r="V1364" i="7"/>
  <c r="V1365" i="7"/>
  <c r="V1366" i="7"/>
  <c r="V1367" i="7"/>
  <c r="Y1367" i="7" s="1"/>
  <c r="V1368" i="7"/>
  <c r="V1369" i="7"/>
  <c r="V1370" i="7"/>
  <c r="V1371" i="7"/>
  <c r="Y1371" i="7" s="1"/>
  <c r="V1372" i="7"/>
  <c r="V1373" i="7"/>
  <c r="V1374" i="7"/>
  <c r="V1375" i="7"/>
  <c r="Y1375" i="7" s="1"/>
  <c r="V1376" i="7"/>
  <c r="V1377" i="7"/>
  <c r="V1378" i="7"/>
  <c r="V1379" i="7"/>
  <c r="Y1379" i="7" s="1"/>
  <c r="V1380" i="7"/>
  <c r="V1381" i="7"/>
  <c r="V1382" i="7"/>
  <c r="V1383" i="7"/>
  <c r="Y1383" i="7" s="1"/>
  <c r="V1384" i="7"/>
  <c r="V1385" i="7"/>
  <c r="V1386" i="7"/>
  <c r="V1387" i="7"/>
  <c r="Y1387" i="7" s="1"/>
  <c r="V1388" i="7"/>
  <c r="V1389" i="7"/>
  <c r="V1390" i="7"/>
  <c r="V1391" i="7"/>
  <c r="Y1391" i="7" s="1"/>
  <c r="V1392" i="7"/>
  <c r="V1393" i="7"/>
  <c r="V1394" i="7"/>
  <c r="V1395" i="7"/>
  <c r="Y1395" i="7" s="1"/>
  <c r="V1396" i="7"/>
  <c r="V1397" i="7"/>
  <c r="V1398" i="7"/>
  <c r="V1399" i="7"/>
  <c r="Y1399" i="7" s="1"/>
  <c r="V1400" i="7"/>
  <c r="V1401" i="7"/>
  <c r="V1402" i="7"/>
  <c r="V1403" i="7"/>
  <c r="Y1403" i="7" s="1"/>
  <c r="V1404" i="7"/>
  <c r="V1405" i="7"/>
  <c r="V1406" i="7"/>
  <c r="V1407" i="7"/>
  <c r="Y1407" i="7" s="1"/>
  <c r="V1408" i="7"/>
  <c r="V1409" i="7"/>
  <c r="V1410" i="7"/>
  <c r="V1411" i="7"/>
  <c r="Y1411" i="7" s="1"/>
  <c r="V1412" i="7"/>
  <c r="V1413" i="7"/>
  <c r="V1414" i="7"/>
  <c r="V1415" i="7"/>
  <c r="Y1415" i="7" s="1"/>
  <c r="V1416" i="7"/>
  <c r="V1417" i="7"/>
  <c r="V1418" i="7"/>
  <c r="V1419" i="7"/>
  <c r="Y1419" i="7" s="1"/>
  <c r="V1420" i="7"/>
  <c r="V1421" i="7"/>
  <c r="V1422" i="7"/>
  <c r="V1423" i="7"/>
  <c r="Y1423" i="7" s="1"/>
  <c r="V1424" i="7"/>
  <c r="V1425" i="7"/>
  <c r="V1426" i="7"/>
  <c r="V1427" i="7"/>
  <c r="Y1427" i="7" s="1"/>
  <c r="V1428" i="7"/>
  <c r="V1429" i="7"/>
  <c r="V1430" i="7"/>
  <c r="V1431" i="7"/>
  <c r="Y1431" i="7" s="1"/>
  <c r="V1432" i="7"/>
  <c r="V1433" i="7"/>
  <c r="V1434" i="7"/>
  <c r="V1435" i="7"/>
  <c r="Y1435" i="7" s="1"/>
  <c r="V1436" i="7"/>
  <c r="V1437" i="7"/>
  <c r="V1438" i="7"/>
  <c r="V1439" i="7"/>
  <c r="Y1439" i="7" s="1"/>
  <c r="V1440" i="7"/>
  <c r="V1441" i="7"/>
  <c r="V1442" i="7"/>
  <c r="V1443" i="7"/>
  <c r="Y1443" i="7" s="1"/>
  <c r="V1444" i="7"/>
  <c r="V1445" i="7"/>
  <c r="V1446" i="7"/>
  <c r="V1447" i="7"/>
  <c r="Y1447" i="7" s="1"/>
  <c r="V1448" i="7"/>
  <c r="V1449" i="7"/>
  <c r="V1450" i="7"/>
  <c r="V1451" i="7"/>
  <c r="Y1451" i="7" s="1"/>
  <c r="V1452" i="7"/>
  <c r="V1453" i="7"/>
  <c r="V1454" i="7"/>
  <c r="V1455" i="7"/>
  <c r="Y1455" i="7" s="1"/>
  <c r="V1456" i="7"/>
  <c r="V1457" i="7"/>
  <c r="V1458" i="7"/>
  <c r="V1459" i="7"/>
  <c r="Y1459" i="7" s="1"/>
  <c r="V1460" i="7"/>
  <c r="V1461" i="7"/>
  <c r="V1462" i="7"/>
  <c r="V1463" i="7"/>
  <c r="Y1463" i="7" s="1"/>
  <c r="V1464" i="7"/>
  <c r="V1465" i="7"/>
  <c r="V1466" i="7"/>
  <c r="V1467" i="7"/>
  <c r="Y1467" i="7" s="1"/>
  <c r="V1468" i="7"/>
  <c r="V1469" i="7"/>
  <c r="V1470" i="7"/>
  <c r="V1471" i="7"/>
  <c r="Y1471" i="7" s="1"/>
  <c r="V1472" i="7"/>
  <c r="V1473" i="7"/>
  <c r="V1474" i="7"/>
  <c r="V1475" i="7"/>
  <c r="Y1475" i="7" s="1"/>
  <c r="V1476" i="7"/>
  <c r="V1477" i="7"/>
  <c r="V1478" i="7"/>
  <c r="V1479" i="7"/>
  <c r="Y1479" i="7" s="1"/>
  <c r="V1480" i="7"/>
  <c r="V1481" i="7"/>
  <c r="V1482" i="7"/>
  <c r="V1483" i="7"/>
  <c r="Y1483" i="7" s="1"/>
  <c r="V1484" i="7"/>
  <c r="V1485" i="7"/>
  <c r="V1486" i="7"/>
  <c r="V1487" i="7"/>
  <c r="Y1487" i="7" s="1"/>
  <c r="V1488" i="7"/>
  <c r="V1489" i="7"/>
  <c r="V1490" i="7"/>
  <c r="V1491" i="7"/>
  <c r="Y1491" i="7" s="1"/>
  <c r="V1492" i="7"/>
  <c r="V1493" i="7"/>
  <c r="V1494" i="7"/>
  <c r="V1495" i="7"/>
  <c r="Y1495" i="7" s="1"/>
  <c r="V1496" i="7"/>
  <c r="V1497" i="7"/>
  <c r="V1498" i="7"/>
  <c r="V1499" i="7"/>
  <c r="Y1499" i="7" s="1"/>
  <c r="V1500" i="7"/>
  <c r="V1501" i="7"/>
  <c r="V1502" i="7"/>
  <c r="V1503" i="7"/>
  <c r="Y1503" i="7" s="1"/>
  <c r="V1504" i="7"/>
  <c r="V1505" i="7"/>
  <c r="V1506" i="7"/>
  <c r="AA263" i="7"/>
  <c r="Z18" i="7"/>
  <c r="Z19" i="7"/>
  <c r="Z47" i="7"/>
  <c r="Z50" i="7"/>
  <c r="Z59" i="7"/>
  <c r="Z71" i="7"/>
  <c r="Z82" i="7"/>
  <c r="Z83" i="7"/>
  <c r="Z111" i="7"/>
  <c r="Z114" i="7"/>
  <c r="Z123" i="7"/>
  <c r="Z135" i="7"/>
  <c r="Z146" i="7"/>
  <c r="Z147" i="7"/>
  <c r="Z159" i="7"/>
  <c r="Z162" i="7"/>
  <c r="Z167" i="7"/>
  <c r="Z178" i="7"/>
  <c r="Z179" i="7"/>
  <c r="Z191" i="7"/>
  <c r="Z194" i="7"/>
  <c r="Z198" i="7"/>
  <c r="Z199" i="7"/>
  <c r="Z211" i="7"/>
  <c r="Z214" i="7"/>
  <c r="Z223" i="7"/>
  <c r="Z230" i="7"/>
  <c r="Z231" i="7"/>
  <c r="Z243" i="7"/>
  <c r="Z246" i="7"/>
  <c r="Z255" i="7"/>
  <c r="Z263" i="7"/>
  <c r="Z274" i="7"/>
  <c r="Z275" i="7"/>
  <c r="Z287" i="7"/>
  <c r="Z290" i="7"/>
  <c r="Z295" i="7"/>
  <c r="Z306" i="7"/>
  <c r="Z307" i="7"/>
  <c r="Z319" i="7"/>
  <c r="Z322" i="7"/>
  <c r="Z326" i="7"/>
  <c r="Z327" i="7"/>
  <c r="Z339" i="7"/>
  <c r="Z342" i="7"/>
  <c r="AA8" i="7"/>
  <c r="AA9" i="7"/>
  <c r="AA10" i="7"/>
  <c r="AA12" i="7"/>
  <c r="AA13" i="7"/>
  <c r="AA14" i="7"/>
  <c r="AA16" i="7"/>
  <c r="AA17" i="7"/>
  <c r="AA18" i="7"/>
  <c r="AA20" i="7"/>
  <c r="AA21" i="7"/>
  <c r="AA22" i="7"/>
  <c r="AA24" i="7"/>
  <c r="AA25" i="7"/>
  <c r="AA26" i="7"/>
  <c r="AA28" i="7"/>
  <c r="AA29" i="7"/>
  <c r="AA30" i="7"/>
  <c r="AA32" i="7"/>
  <c r="AA33" i="7"/>
  <c r="AA34" i="7"/>
  <c r="AA36" i="7"/>
  <c r="AA37" i="7"/>
  <c r="AA38" i="7"/>
  <c r="AA40" i="7"/>
  <c r="AA41" i="7"/>
  <c r="AA42" i="7"/>
  <c r="AA44" i="7"/>
  <c r="AA45" i="7"/>
  <c r="AA46" i="7"/>
  <c r="AA48" i="7"/>
  <c r="AA49" i="7"/>
  <c r="AA50" i="7"/>
  <c r="AA52" i="7"/>
  <c r="AA53" i="7"/>
  <c r="AA54" i="7"/>
  <c r="AA56" i="7"/>
  <c r="AA57" i="7"/>
  <c r="AA58" i="7"/>
  <c r="AA60" i="7"/>
  <c r="AA61" i="7"/>
  <c r="AA62" i="7"/>
  <c r="AA64" i="7"/>
  <c r="AA65" i="7"/>
  <c r="AA66" i="7"/>
  <c r="AA68" i="7"/>
  <c r="AA69" i="7"/>
  <c r="AA70" i="7"/>
  <c r="AA72" i="7"/>
  <c r="AA73" i="7"/>
  <c r="AA74" i="7"/>
  <c r="AA76" i="7"/>
  <c r="AA77" i="7"/>
  <c r="AA78" i="7"/>
  <c r="AA80" i="7"/>
  <c r="AA81" i="7"/>
  <c r="AA82" i="7"/>
  <c r="AA84" i="7"/>
  <c r="AA85" i="7"/>
  <c r="AA86" i="7"/>
  <c r="AA88" i="7"/>
  <c r="AA89" i="7"/>
  <c r="AA90" i="7"/>
  <c r="AA92" i="7"/>
  <c r="AA93" i="7"/>
  <c r="AA94" i="7"/>
  <c r="AA96" i="7"/>
  <c r="AA97" i="7"/>
  <c r="AA98" i="7"/>
  <c r="AA100" i="7"/>
  <c r="AA101" i="7"/>
  <c r="AA102" i="7"/>
  <c r="AA104" i="7"/>
  <c r="AA105" i="7"/>
  <c r="AA106" i="7"/>
  <c r="AA108" i="7"/>
  <c r="AA109" i="7"/>
  <c r="AA110" i="7"/>
  <c r="AA112" i="7"/>
  <c r="AA113" i="7"/>
  <c r="AA114" i="7"/>
  <c r="AA116" i="7"/>
  <c r="AA117" i="7"/>
  <c r="AA118" i="7"/>
  <c r="AA120" i="7"/>
  <c r="AA121" i="7"/>
  <c r="AA122" i="7"/>
  <c r="AA124" i="7"/>
  <c r="AA125" i="7"/>
  <c r="AA126" i="7"/>
  <c r="AA128" i="7"/>
  <c r="AA129" i="7"/>
  <c r="AA130" i="7"/>
  <c r="AA132" i="7"/>
  <c r="AA133" i="7"/>
  <c r="AA134" i="7"/>
  <c r="AA136" i="7"/>
  <c r="AA137" i="7"/>
  <c r="AA138" i="7"/>
  <c r="AA140" i="7"/>
  <c r="AA141" i="7"/>
  <c r="AA142" i="7"/>
  <c r="AA144" i="7"/>
  <c r="AA145" i="7"/>
  <c r="AA146" i="7"/>
  <c r="AA148" i="7"/>
  <c r="AA149" i="7"/>
  <c r="AA150" i="7"/>
  <c r="AA152" i="7"/>
  <c r="AA153" i="7"/>
  <c r="AA154" i="7"/>
  <c r="AA156" i="7"/>
  <c r="AA157" i="7"/>
  <c r="AA158" i="7"/>
  <c r="AA160" i="7"/>
  <c r="AA161" i="7"/>
  <c r="AA162" i="7"/>
  <c r="AA164" i="7"/>
  <c r="AA165" i="7"/>
  <c r="AA166" i="7"/>
  <c r="AA168" i="7"/>
  <c r="AA169" i="7"/>
  <c r="AA170" i="7"/>
  <c r="AA172" i="7"/>
  <c r="AA173" i="7"/>
  <c r="AA174" i="7"/>
  <c r="AA176" i="7"/>
  <c r="AA177" i="7"/>
  <c r="AA178" i="7"/>
  <c r="AA180" i="7"/>
  <c r="AA181" i="7"/>
  <c r="AA182" i="7"/>
  <c r="AA184" i="7"/>
  <c r="AA185" i="7"/>
  <c r="AA186" i="7"/>
  <c r="AA188" i="7"/>
  <c r="AA189" i="7"/>
  <c r="AA190" i="7"/>
  <c r="AA192" i="7"/>
  <c r="AA193" i="7"/>
  <c r="AA194" i="7"/>
  <c r="AA196" i="7"/>
  <c r="AA197" i="7"/>
  <c r="AA198" i="7"/>
  <c r="AA200" i="7"/>
  <c r="AA201" i="7"/>
  <c r="AA202" i="7"/>
  <c r="AA204" i="7"/>
  <c r="AA205" i="7"/>
  <c r="AA206" i="7"/>
  <c r="AA208" i="7"/>
  <c r="AA209" i="7"/>
  <c r="AA210" i="7"/>
  <c r="AA212" i="7"/>
  <c r="AA213" i="7"/>
  <c r="AA214" i="7"/>
  <c r="AA216" i="7"/>
  <c r="AA217" i="7"/>
  <c r="AA218" i="7"/>
  <c r="AA220" i="7"/>
  <c r="AA221" i="7"/>
  <c r="AA222" i="7"/>
  <c r="AA224" i="7"/>
  <c r="AA225" i="7"/>
  <c r="AA226" i="7"/>
  <c r="AA228" i="7"/>
  <c r="AA229" i="7"/>
  <c r="AA230" i="7"/>
  <c r="AA232" i="7"/>
  <c r="AA233" i="7"/>
  <c r="AA234" i="7"/>
  <c r="AA236" i="7"/>
  <c r="AA237" i="7"/>
  <c r="AA238" i="7"/>
  <c r="AA240" i="7"/>
  <c r="AA241" i="7"/>
  <c r="AA242" i="7"/>
  <c r="AA244" i="7"/>
  <c r="AA245" i="7"/>
  <c r="AA246" i="7"/>
  <c r="AA248" i="7"/>
  <c r="AA249" i="7"/>
  <c r="AA250" i="7"/>
  <c r="AA252" i="7"/>
  <c r="AA253" i="7"/>
  <c r="AA254" i="7"/>
  <c r="AA256" i="7"/>
  <c r="AA257" i="7"/>
  <c r="AA258" i="7"/>
  <c r="AA260" i="7"/>
  <c r="AA261" i="7"/>
  <c r="AA262" i="7"/>
  <c r="AA264" i="7"/>
  <c r="AA265" i="7"/>
  <c r="AA266" i="7"/>
  <c r="AA268" i="7"/>
  <c r="AA269" i="7"/>
  <c r="AA270" i="7"/>
  <c r="AA272" i="7"/>
  <c r="AA273" i="7"/>
  <c r="AA274" i="7"/>
  <c r="AA276" i="7"/>
  <c r="AA277" i="7"/>
  <c r="AA278" i="7"/>
  <c r="AA280" i="7"/>
  <c r="AA281" i="7"/>
  <c r="AA282" i="7"/>
  <c r="AA284" i="7"/>
  <c r="AA285" i="7"/>
  <c r="AA286" i="7"/>
  <c r="AA288" i="7"/>
  <c r="AA289" i="7"/>
  <c r="AA290" i="7"/>
  <c r="AA292" i="7"/>
  <c r="AA293" i="7"/>
  <c r="AA294" i="7"/>
  <c r="AA296" i="7"/>
  <c r="AA297" i="7"/>
  <c r="AA298" i="7"/>
  <c r="AA300" i="7"/>
  <c r="AA301" i="7"/>
  <c r="AA302" i="7"/>
  <c r="AA304" i="7"/>
  <c r="AA305" i="7"/>
  <c r="AA306" i="7"/>
  <c r="AA308" i="7"/>
  <c r="AA309" i="7"/>
  <c r="AA310" i="7"/>
  <c r="AA312" i="7"/>
  <c r="AA313" i="7"/>
  <c r="AA314" i="7"/>
  <c r="AA316" i="7"/>
  <c r="AA317" i="7"/>
  <c r="AA318" i="7"/>
  <c r="AA320" i="7"/>
  <c r="AA321" i="7"/>
  <c r="AA322" i="7"/>
  <c r="AA324" i="7"/>
  <c r="AA325" i="7"/>
  <c r="AA326" i="7"/>
  <c r="AA328" i="7"/>
  <c r="AA329" i="7"/>
  <c r="AA330" i="7"/>
  <c r="AA332" i="7"/>
  <c r="AA333" i="7"/>
  <c r="AA334" i="7"/>
  <c r="AA336" i="7"/>
  <c r="AA337" i="7"/>
  <c r="AA338" i="7"/>
  <c r="AA340" i="7"/>
  <c r="AA341" i="7"/>
  <c r="AA342" i="7"/>
  <c r="AA344" i="7"/>
  <c r="AA345" i="7"/>
  <c r="AA346" i="7"/>
  <c r="AA348" i="7"/>
  <c r="AA349" i="7"/>
  <c r="AA350" i="7"/>
  <c r="AA352" i="7"/>
  <c r="AA353" i="7"/>
  <c r="AA354" i="7"/>
  <c r="AA356" i="7"/>
  <c r="AA357" i="7"/>
  <c r="AA358" i="7"/>
  <c r="AA360" i="7"/>
  <c r="AA361" i="7"/>
  <c r="AA362" i="7"/>
  <c r="AA364" i="7"/>
  <c r="AA365" i="7"/>
  <c r="AA366" i="7"/>
  <c r="AA368" i="7"/>
  <c r="AA369" i="7"/>
  <c r="AA370" i="7"/>
  <c r="AA372" i="7"/>
  <c r="AA373" i="7"/>
  <c r="AA374" i="7"/>
  <c r="AA376" i="7"/>
  <c r="AA377" i="7"/>
  <c r="AA378" i="7"/>
  <c r="AA380" i="7"/>
  <c r="AA381" i="7"/>
  <c r="AA382" i="7"/>
  <c r="AA384" i="7"/>
  <c r="AA385" i="7"/>
  <c r="AA386" i="7"/>
  <c r="AA388" i="7"/>
  <c r="AA389" i="7"/>
  <c r="AA390" i="7"/>
  <c r="AA392" i="7"/>
  <c r="AA393" i="7"/>
  <c r="AA394" i="7"/>
  <c r="AA396" i="7"/>
  <c r="AA397" i="7"/>
  <c r="AA398" i="7"/>
  <c r="AA400" i="7"/>
  <c r="AA401" i="7"/>
  <c r="AA402" i="7"/>
  <c r="AA404" i="7"/>
  <c r="AA405" i="7"/>
  <c r="AA406" i="7"/>
  <c r="AA408" i="7"/>
  <c r="AA409" i="7"/>
  <c r="AA410" i="7"/>
  <c r="AA412" i="7"/>
  <c r="AA413" i="7"/>
  <c r="AA414" i="7"/>
  <c r="AA416" i="7"/>
  <c r="AA417" i="7"/>
  <c r="AA418" i="7"/>
  <c r="AA420" i="7"/>
  <c r="AA421" i="7"/>
  <c r="AA422" i="7"/>
  <c r="AA424" i="7"/>
  <c r="AA425" i="7"/>
  <c r="AA426" i="7"/>
  <c r="AA428" i="7"/>
  <c r="AA429" i="7"/>
  <c r="AA430" i="7"/>
  <c r="AA432" i="7"/>
  <c r="AA433" i="7"/>
  <c r="AA434" i="7"/>
  <c r="AA436" i="7"/>
  <c r="AA437" i="7"/>
  <c r="AA438" i="7"/>
  <c r="AA440" i="7"/>
  <c r="AA441" i="7"/>
  <c r="AA442" i="7"/>
  <c r="AA444" i="7"/>
  <c r="AA445" i="7"/>
  <c r="AA446" i="7"/>
  <c r="AA448" i="7"/>
  <c r="AA449" i="7"/>
  <c r="AA450" i="7"/>
  <c r="AA452" i="7"/>
  <c r="AA453" i="7"/>
  <c r="AA454" i="7"/>
  <c r="AA456" i="7"/>
  <c r="AA457" i="7"/>
  <c r="AA458" i="7"/>
  <c r="AA460" i="7"/>
  <c r="AA461" i="7"/>
  <c r="AA462" i="7"/>
  <c r="AA464" i="7"/>
  <c r="AA465" i="7"/>
  <c r="AA466" i="7"/>
  <c r="AA468" i="7"/>
  <c r="AA469" i="7"/>
  <c r="AA470" i="7"/>
  <c r="AA472" i="7"/>
  <c r="AA473" i="7"/>
  <c r="AA474" i="7"/>
  <c r="AA476" i="7"/>
  <c r="AA477" i="7"/>
  <c r="AA478" i="7"/>
  <c r="AA480" i="7"/>
  <c r="AA481" i="7"/>
  <c r="AA482" i="7"/>
  <c r="AA484" i="7"/>
  <c r="AA485" i="7"/>
  <c r="AA486" i="7"/>
  <c r="AA488" i="7"/>
  <c r="AA489" i="7"/>
  <c r="AA490" i="7"/>
  <c r="AA492" i="7"/>
  <c r="AA493" i="7"/>
  <c r="AA494" i="7"/>
  <c r="AA496" i="7"/>
  <c r="AA497" i="7"/>
  <c r="AA498" i="7"/>
  <c r="AA500" i="7"/>
  <c r="AA501" i="7"/>
  <c r="AA502" i="7"/>
  <c r="AA504" i="7"/>
  <c r="AA505" i="7"/>
  <c r="AA506" i="7"/>
  <c r="AA508" i="7"/>
  <c r="AA509" i="7"/>
  <c r="AA510" i="7"/>
  <c r="AA512" i="7"/>
  <c r="AA513" i="7"/>
  <c r="AA514" i="7"/>
  <c r="AA516" i="7"/>
  <c r="AA517" i="7"/>
  <c r="AA518" i="7"/>
  <c r="AA520" i="7"/>
  <c r="AA521" i="7"/>
  <c r="AA522" i="7"/>
  <c r="AA524" i="7"/>
  <c r="AA525" i="7"/>
  <c r="AA526" i="7"/>
  <c r="AA528" i="7"/>
  <c r="AA529" i="7"/>
  <c r="AA530" i="7"/>
  <c r="AA532" i="7"/>
  <c r="AA533" i="7"/>
  <c r="AA534" i="7"/>
  <c r="AA536" i="7"/>
  <c r="AA537" i="7"/>
  <c r="AA538" i="7"/>
  <c r="AA540" i="7"/>
  <c r="AA541" i="7"/>
  <c r="AA542" i="7"/>
  <c r="AA544" i="7"/>
  <c r="AA545" i="7"/>
  <c r="AA546" i="7"/>
  <c r="AA548" i="7"/>
  <c r="AA549" i="7"/>
  <c r="AA550" i="7"/>
  <c r="AA552" i="7"/>
  <c r="AA553" i="7"/>
  <c r="AA554" i="7"/>
  <c r="AA556" i="7"/>
  <c r="AA557" i="7"/>
  <c r="AA558" i="7"/>
  <c r="AA560" i="7"/>
  <c r="AA561" i="7"/>
  <c r="AA562" i="7"/>
  <c r="AA564" i="7"/>
  <c r="AA565" i="7"/>
  <c r="AA566" i="7"/>
  <c r="AA568" i="7"/>
  <c r="AA569" i="7"/>
  <c r="AA570" i="7"/>
  <c r="AA572" i="7"/>
  <c r="AA573" i="7"/>
  <c r="AA574" i="7"/>
  <c r="AA576" i="7"/>
  <c r="AA577" i="7"/>
  <c r="AA578" i="7"/>
  <c r="AA580" i="7"/>
  <c r="AA581" i="7"/>
  <c r="AA582" i="7"/>
  <c r="AA584" i="7"/>
  <c r="AA585" i="7"/>
  <c r="AA586" i="7"/>
  <c r="AA588" i="7"/>
  <c r="AA589" i="7"/>
  <c r="AA590" i="7"/>
  <c r="AA592" i="7"/>
  <c r="AA593" i="7"/>
  <c r="AA594" i="7"/>
  <c r="AA596" i="7"/>
  <c r="AA597" i="7"/>
  <c r="AA598" i="7"/>
  <c r="AA600" i="7"/>
  <c r="AA601" i="7"/>
  <c r="AA602" i="7"/>
  <c r="AA604" i="7"/>
  <c r="AA605" i="7"/>
  <c r="AA606" i="7"/>
  <c r="AA608" i="7"/>
  <c r="AA609" i="7"/>
  <c r="AA610" i="7"/>
  <c r="AA612" i="7"/>
  <c r="AA613" i="7"/>
  <c r="AA614" i="7"/>
  <c r="AA616" i="7"/>
  <c r="AA617" i="7"/>
  <c r="AA618" i="7"/>
  <c r="AA620" i="7"/>
  <c r="AA621" i="7"/>
  <c r="AA622" i="7"/>
  <c r="AA624" i="7"/>
  <c r="AA625" i="7"/>
  <c r="AA626" i="7"/>
  <c r="AA628" i="7"/>
  <c r="AA629" i="7"/>
  <c r="AA630" i="7"/>
  <c r="AA632" i="7"/>
  <c r="AA633" i="7"/>
  <c r="AA634" i="7"/>
  <c r="AA636" i="7"/>
  <c r="AA637" i="7"/>
  <c r="AA638" i="7"/>
  <c r="AA640" i="7"/>
  <c r="AA641" i="7"/>
  <c r="AA642" i="7"/>
  <c r="AA644" i="7"/>
  <c r="AA645" i="7"/>
  <c r="AA646" i="7"/>
  <c r="AA648" i="7"/>
  <c r="AA649" i="7"/>
  <c r="AA650" i="7"/>
  <c r="AA652" i="7"/>
  <c r="AA653" i="7"/>
  <c r="AA654" i="7"/>
  <c r="AA656" i="7"/>
  <c r="AA657" i="7"/>
  <c r="AA658" i="7"/>
  <c r="AA660" i="7"/>
  <c r="AA661" i="7"/>
  <c r="AA662" i="7"/>
  <c r="AA664" i="7"/>
  <c r="AA665" i="7"/>
  <c r="AA666" i="7"/>
  <c r="AA668" i="7"/>
  <c r="AA669" i="7"/>
  <c r="AA670" i="7"/>
  <c r="AA672" i="7"/>
  <c r="AA673" i="7"/>
  <c r="AA674" i="7"/>
  <c r="AA676" i="7"/>
  <c r="AA677" i="7"/>
  <c r="AA678" i="7"/>
  <c r="AA680" i="7"/>
  <c r="AA681" i="7"/>
  <c r="AA682" i="7"/>
  <c r="AA684" i="7"/>
  <c r="AA685" i="7"/>
  <c r="AA686" i="7"/>
  <c r="AA688" i="7"/>
  <c r="AA689" i="7"/>
  <c r="AA690" i="7"/>
  <c r="AA692" i="7"/>
  <c r="AA693" i="7"/>
  <c r="AA694" i="7"/>
  <c r="AA696" i="7"/>
  <c r="AA697" i="7"/>
  <c r="AA698" i="7"/>
  <c r="AA700" i="7"/>
  <c r="AA701" i="7"/>
  <c r="AA702" i="7"/>
  <c r="AA704" i="7"/>
  <c r="AA705" i="7"/>
  <c r="AA706" i="7"/>
  <c r="AA708" i="7"/>
  <c r="AA709" i="7"/>
  <c r="AA710" i="7"/>
  <c r="AA712" i="7"/>
  <c r="AA713" i="7"/>
  <c r="AA714" i="7"/>
  <c r="AA716" i="7"/>
  <c r="AA717" i="7"/>
  <c r="AA718" i="7"/>
  <c r="AA720" i="7"/>
  <c r="AA721" i="7"/>
  <c r="AA722" i="7"/>
  <c r="AA724" i="7"/>
  <c r="AA725" i="7"/>
  <c r="AA726" i="7"/>
  <c r="AA728" i="7"/>
  <c r="AA729" i="7"/>
  <c r="AA730" i="7"/>
  <c r="AA732" i="7"/>
  <c r="AA733" i="7"/>
  <c r="AA734" i="7"/>
  <c r="AA736" i="7"/>
  <c r="AA737" i="7"/>
  <c r="AA738" i="7"/>
  <c r="AA740" i="7"/>
  <c r="AA741" i="7"/>
  <c r="AA742" i="7"/>
  <c r="AA744" i="7"/>
  <c r="AA745" i="7"/>
  <c r="AA746" i="7"/>
  <c r="AA748" i="7"/>
  <c r="AA749" i="7"/>
  <c r="AA750" i="7"/>
  <c r="AA752" i="7"/>
  <c r="AA753" i="7"/>
  <c r="AA754" i="7"/>
  <c r="AA756" i="7"/>
  <c r="AA757" i="7"/>
  <c r="AA758" i="7"/>
  <c r="AA760" i="7"/>
  <c r="AA761" i="7"/>
  <c r="AA762" i="7"/>
  <c r="AA764" i="7"/>
  <c r="AA765" i="7"/>
  <c r="AA766" i="7"/>
  <c r="AA768" i="7"/>
  <c r="AA769" i="7"/>
  <c r="AA770" i="7"/>
  <c r="AA772" i="7"/>
  <c r="AA773" i="7"/>
  <c r="AA774" i="7"/>
  <c r="AA776" i="7"/>
  <c r="AA777" i="7"/>
  <c r="AA778" i="7"/>
  <c r="AA780" i="7"/>
  <c r="AA781" i="7"/>
  <c r="AA782" i="7"/>
  <c r="AA784" i="7"/>
  <c r="AA785" i="7"/>
  <c r="AA786" i="7"/>
  <c r="AA788" i="7"/>
  <c r="AA789" i="7"/>
  <c r="AA790" i="7"/>
  <c r="AA792" i="7"/>
  <c r="AA793" i="7"/>
  <c r="AA794" i="7"/>
  <c r="AA796" i="7"/>
  <c r="AA797" i="7"/>
  <c r="AA798" i="7"/>
  <c r="AA800" i="7"/>
  <c r="AA801" i="7"/>
  <c r="AA802" i="7"/>
  <c r="AA804" i="7"/>
  <c r="AA805" i="7"/>
  <c r="AA806" i="7"/>
  <c r="AA808" i="7"/>
  <c r="AA809" i="7"/>
  <c r="AA810" i="7"/>
  <c r="AA812" i="7"/>
  <c r="AA813" i="7"/>
  <c r="AA814" i="7"/>
  <c r="AA816" i="7"/>
  <c r="AA817" i="7"/>
  <c r="AA818" i="7"/>
  <c r="AA820" i="7"/>
  <c r="AA821" i="7"/>
  <c r="AA822" i="7"/>
  <c r="AA824" i="7"/>
  <c r="AA825" i="7"/>
  <c r="AA826" i="7"/>
  <c r="AA828" i="7"/>
  <c r="AA829" i="7"/>
  <c r="AA830" i="7"/>
  <c r="AA832" i="7"/>
  <c r="AA833" i="7"/>
  <c r="AA834" i="7"/>
  <c r="AA836" i="7"/>
  <c r="AA837" i="7"/>
  <c r="AA838" i="7"/>
  <c r="AA840" i="7"/>
  <c r="AA841" i="7"/>
  <c r="AA842" i="7"/>
  <c r="AA844" i="7"/>
  <c r="AA845" i="7"/>
  <c r="AA846" i="7"/>
  <c r="AA848" i="7"/>
  <c r="AA849" i="7"/>
  <c r="AA850" i="7"/>
  <c r="AA852" i="7"/>
  <c r="AA853" i="7"/>
  <c r="AA854" i="7"/>
  <c r="AA856" i="7"/>
  <c r="AA857" i="7"/>
  <c r="AA858" i="7"/>
  <c r="AA860" i="7"/>
  <c r="AA861" i="7"/>
  <c r="AA862" i="7"/>
  <c r="AA864" i="7"/>
  <c r="AA865" i="7"/>
  <c r="AA866" i="7"/>
  <c r="AA868" i="7"/>
  <c r="AA869" i="7"/>
  <c r="AA870" i="7"/>
  <c r="AA872" i="7"/>
  <c r="AA873" i="7"/>
  <c r="AA874" i="7"/>
  <c r="AA876" i="7"/>
  <c r="AA877" i="7"/>
  <c r="AA878" i="7"/>
  <c r="AA880" i="7"/>
  <c r="AA881" i="7"/>
  <c r="AA882" i="7"/>
  <c r="AA884" i="7"/>
  <c r="AA885" i="7"/>
  <c r="AA886" i="7"/>
  <c r="AA888" i="7"/>
  <c r="AA889" i="7"/>
  <c r="AA890" i="7"/>
  <c r="AA892" i="7"/>
  <c r="AA893" i="7"/>
  <c r="AA894" i="7"/>
  <c r="AA896" i="7"/>
  <c r="AA897" i="7"/>
  <c r="AA898" i="7"/>
  <c r="AA900" i="7"/>
  <c r="AA901" i="7"/>
  <c r="AA902" i="7"/>
  <c r="AA904" i="7"/>
  <c r="AA905" i="7"/>
  <c r="AA906" i="7"/>
  <c r="AA908" i="7"/>
  <c r="AA909" i="7"/>
  <c r="AA910" i="7"/>
  <c r="AA912" i="7"/>
  <c r="AA913" i="7"/>
  <c r="AA914" i="7"/>
  <c r="AA916" i="7"/>
  <c r="AA917" i="7"/>
  <c r="AA918" i="7"/>
  <c r="AA920" i="7"/>
  <c r="AA921" i="7"/>
  <c r="AA922" i="7"/>
  <c r="AA924" i="7"/>
  <c r="AA925" i="7"/>
  <c r="AA926" i="7"/>
  <c r="AA928" i="7"/>
  <c r="AA929" i="7"/>
  <c r="AA930" i="7"/>
  <c r="AA932" i="7"/>
  <c r="AA933" i="7"/>
  <c r="AA934" i="7"/>
  <c r="AA936" i="7"/>
  <c r="AA937" i="7"/>
  <c r="AA938" i="7"/>
  <c r="AA940" i="7"/>
  <c r="AA941" i="7"/>
  <c r="AA942" i="7"/>
  <c r="AA944" i="7"/>
  <c r="AA945" i="7"/>
  <c r="AA946" i="7"/>
  <c r="AA948" i="7"/>
  <c r="AA949" i="7"/>
  <c r="AA950" i="7"/>
  <c r="AA952" i="7"/>
  <c r="AA953" i="7"/>
  <c r="AA954" i="7"/>
  <c r="AA956" i="7"/>
  <c r="AA957" i="7"/>
  <c r="AA958" i="7"/>
  <c r="AA960" i="7"/>
  <c r="AA961" i="7"/>
  <c r="AA962" i="7"/>
  <c r="AA964" i="7"/>
  <c r="AA965" i="7"/>
  <c r="AA966" i="7"/>
  <c r="AA968" i="7"/>
  <c r="AA969" i="7"/>
  <c r="AA970" i="7"/>
  <c r="AA972" i="7"/>
  <c r="AA973" i="7"/>
  <c r="AA974" i="7"/>
  <c r="AA976" i="7"/>
  <c r="AA977" i="7"/>
  <c r="AA978" i="7"/>
  <c r="AA980" i="7"/>
  <c r="AA981" i="7"/>
  <c r="AA982" i="7"/>
  <c r="AA984" i="7"/>
  <c r="AA985" i="7"/>
  <c r="AA986" i="7"/>
  <c r="AA988" i="7"/>
  <c r="AA989" i="7"/>
  <c r="AA990" i="7"/>
  <c r="AA992" i="7"/>
  <c r="AA993" i="7"/>
  <c r="AA994" i="7"/>
  <c r="AA996" i="7"/>
  <c r="AA997" i="7"/>
  <c r="AA998" i="7"/>
  <c r="AA1000" i="7"/>
  <c r="AA1001" i="7"/>
  <c r="AA1002" i="7"/>
  <c r="AA1004" i="7"/>
  <c r="AA1005" i="7"/>
  <c r="AA1006" i="7"/>
  <c r="AA1008" i="7"/>
  <c r="AA1009" i="7"/>
  <c r="AA1010" i="7"/>
  <c r="AA1012" i="7"/>
  <c r="AA1013" i="7"/>
  <c r="AA1014" i="7"/>
  <c r="AA1016" i="7"/>
  <c r="AA1017" i="7"/>
  <c r="AA1018" i="7"/>
  <c r="AA1020" i="7"/>
  <c r="AA1021" i="7"/>
  <c r="AA1022" i="7"/>
  <c r="AA1024" i="7"/>
  <c r="AA1025" i="7"/>
  <c r="AA1026" i="7"/>
  <c r="AA1028" i="7"/>
  <c r="AA1029" i="7"/>
  <c r="AA1030" i="7"/>
  <c r="AA1032" i="7"/>
  <c r="AA1033" i="7"/>
  <c r="AA1034" i="7"/>
  <c r="AA1036" i="7"/>
  <c r="AA1037" i="7"/>
  <c r="AA1038" i="7"/>
  <c r="AA1040" i="7"/>
  <c r="AA1041" i="7"/>
  <c r="AA1042" i="7"/>
  <c r="AA1044" i="7"/>
  <c r="AA1045" i="7"/>
  <c r="AA1046" i="7"/>
  <c r="AA1048" i="7"/>
  <c r="AA1049" i="7"/>
  <c r="AA1050" i="7"/>
  <c r="AA1052" i="7"/>
  <c r="AA1053" i="7"/>
  <c r="AA1054" i="7"/>
  <c r="AA1056" i="7"/>
  <c r="AA1057" i="7"/>
  <c r="AA1058" i="7"/>
  <c r="AA1060" i="7"/>
  <c r="AA1061" i="7"/>
  <c r="AA1062" i="7"/>
  <c r="AA1064" i="7"/>
  <c r="AA1065" i="7"/>
  <c r="AA1066" i="7"/>
  <c r="AA1068" i="7"/>
  <c r="AA1069" i="7"/>
  <c r="AA1070" i="7"/>
  <c r="AA1072" i="7"/>
  <c r="AA1073" i="7"/>
  <c r="AA1074" i="7"/>
  <c r="AA1076" i="7"/>
  <c r="AA1077" i="7"/>
  <c r="AA1078" i="7"/>
  <c r="AA1080" i="7"/>
  <c r="AA1081" i="7"/>
  <c r="AA1082" i="7"/>
  <c r="AA1084" i="7"/>
  <c r="AA1085" i="7"/>
  <c r="AA1086" i="7"/>
  <c r="AA1088" i="7"/>
  <c r="AA1089" i="7"/>
  <c r="AA1090" i="7"/>
  <c r="AA1092" i="7"/>
  <c r="AA1093" i="7"/>
  <c r="AA1094" i="7"/>
  <c r="AA1096" i="7"/>
  <c r="AA1097" i="7"/>
  <c r="AA1098" i="7"/>
  <c r="AA1100" i="7"/>
  <c r="AA1101" i="7"/>
  <c r="AA1102" i="7"/>
  <c r="AA1104" i="7"/>
  <c r="AA1105" i="7"/>
  <c r="AA1106" i="7"/>
  <c r="AA1108" i="7"/>
  <c r="AA1109" i="7"/>
  <c r="AA1110" i="7"/>
  <c r="AA1112" i="7"/>
  <c r="AA1113" i="7"/>
  <c r="AA1114" i="7"/>
  <c r="AA1116" i="7"/>
  <c r="AA1117" i="7"/>
  <c r="AA1118" i="7"/>
  <c r="AA1120" i="7"/>
  <c r="AA1121" i="7"/>
  <c r="AA1122" i="7"/>
  <c r="AA1124" i="7"/>
  <c r="AA1125" i="7"/>
  <c r="AA1126" i="7"/>
  <c r="AA1128" i="7"/>
  <c r="AA1129" i="7"/>
  <c r="AA1130" i="7"/>
  <c r="AA1132" i="7"/>
  <c r="AA1133" i="7"/>
  <c r="AA1134" i="7"/>
  <c r="AA1136" i="7"/>
  <c r="AA1137" i="7"/>
  <c r="AA1138" i="7"/>
  <c r="AA1140" i="7"/>
  <c r="AA1141" i="7"/>
  <c r="AA1142" i="7"/>
  <c r="AA1144" i="7"/>
  <c r="AA1145" i="7"/>
  <c r="AA1146" i="7"/>
  <c r="AA1148" i="7"/>
  <c r="AA1149" i="7"/>
  <c r="AA1150" i="7"/>
  <c r="AA1152" i="7"/>
  <c r="AA1153" i="7"/>
  <c r="AA1154" i="7"/>
  <c r="AA1156" i="7"/>
  <c r="AA1157" i="7"/>
  <c r="AA1158" i="7"/>
  <c r="AA1160" i="7"/>
  <c r="AA1161" i="7"/>
  <c r="AA1162" i="7"/>
  <c r="AA1164" i="7"/>
  <c r="AA1165" i="7"/>
  <c r="AA1166" i="7"/>
  <c r="AA1168" i="7"/>
  <c r="AA1169" i="7"/>
  <c r="AA1170" i="7"/>
  <c r="AA1172" i="7"/>
  <c r="AA1173" i="7"/>
  <c r="AA1174" i="7"/>
  <c r="AA1176" i="7"/>
  <c r="AA1177" i="7"/>
  <c r="AA1178" i="7"/>
  <c r="AA1180" i="7"/>
  <c r="AA1181" i="7"/>
  <c r="AA1182" i="7"/>
  <c r="AA1184" i="7"/>
  <c r="AA1185" i="7"/>
  <c r="AA1186" i="7"/>
  <c r="AA1188" i="7"/>
  <c r="AA1189" i="7"/>
  <c r="AA1190" i="7"/>
  <c r="AA1192" i="7"/>
  <c r="AA1193" i="7"/>
  <c r="AA1194" i="7"/>
  <c r="AA1196" i="7"/>
  <c r="AA1197" i="7"/>
  <c r="AA1198" i="7"/>
  <c r="AA1200" i="7"/>
  <c r="AA1201" i="7"/>
  <c r="AA1202" i="7"/>
  <c r="AA1204" i="7"/>
  <c r="AA1205" i="7"/>
  <c r="AA1206" i="7"/>
  <c r="AA1208" i="7"/>
  <c r="AA1209" i="7"/>
  <c r="AA1210" i="7"/>
  <c r="AA1212" i="7"/>
  <c r="AA1213" i="7"/>
  <c r="AA1214" i="7"/>
  <c r="AA1216" i="7"/>
  <c r="AA1217" i="7"/>
  <c r="AA1218" i="7"/>
  <c r="AA1220" i="7"/>
  <c r="AA1221" i="7"/>
  <c r="AA1222" i="7"/>
  <c r="AA1224" i="7"/>
  <c r="AA1225" i="7"/>
  <c r="AA1226" i="7"/>
  <c r="AA1228" i="7"/>
  <c r="AA1229" i="7"/>
  <c r="AA1230" i="7"/>
  <c r="AA1232" i="7"/>
  <c r="AA1233" i="7"/>
  <c r="AA1234" i="7"/>
  <c r="AA1236" i="7"/>
  <c r="AA1237" i="7"/>
  <c r="AA1238" i="7"/>
  <c r="AA1240" i="7"/>
  <c r="AA1241" i="7"/>
  <c r="AA1242" i="7"/>
  <c r="AA1244" i="7"/>
  <c r="AA1245" i="7"/>
  <c r="AA1246" i="7"/>
  <c r="AA1248" i="7"/>
  <c r="AA1249" i="7"/>
  <c r="AA1250" i="7"/>
  <c r="AA1252" i="7"/>
  <c r="AA1253" i="7"/>
  <c r="AA1254" i="7"/>
  <c r="AA1256" i="7"/>
  <c r="AA1257" i="7"/>
  <c r="AA1258" i="7"/>
  <c r="AA1260" i="7"/>
  <c r="AA1261" i="7"/>
  <c r="AA1262" i="7"/>
  <c r="AA1264" i="7"/>
  <c r="AA1265" i="7"/>
  <c r="AA1266" i="7"/>
  <c r="AA1268" i="7"/>
  <c r="AA1269" i="7"/>
  <c r="AA1270" i="7"/>
  <c r="AA1272" i="7"/>
  <c r="AA1273" i="7"/>
  <c r="AA1274" i="7"/>
  <c r="AA1276" i="7"/>
  <c r="AA1277" i="7"/>
  <c r="AA1278" i="7"/>
  <c r="AA1280" i="7"/>
  <c r="AA1281" i="7"/>
  <c r="AA1282" i="7"/>
  <c r="AA1284" i="7"/>
  <c r="AA1285" i="7"/>
  <c r="AA1286" i="7"/>
  <c r="AA1288" i="7"/>
  <c r="AA1289" i="7"/>
  <c r="AA1290" i="7"/>
  <c r="AA1292" i="7"/>
  <c r="AA1293" i="7"/>
  <c r="AA1294" i="7"/>
  <c r="AA1296" i="7"/>
  <c r="AA1297" i="7"/>
  <c r="AA1298" i="7"/>
  <c r="AA1300" i="7"/>
  <c r="AA1301" i="7"/>
  <c r="AA1302" i="7"/>
  <c r="AA1304" i="7"/>
  <c r="AA1305" i="7"/>
  <c r="AA1306" i="7"/>
  <c r="AA1308" i="7"/>
  <c r="AA1309" i="7"/>
  <c r="AA1310" i="7"/>
  <c r="AA1312" i="7"/>
  <c r="AA1313" i="7"/>
  <c r="AA1314" i="7"/>
  <c r="AA1316" i="7"/>
  <c r="AA1317" i="7"/>
  <c r="AA1318" i="7"/>
  <c r="AA1320" i="7"/>
  <c r="AA1321" i="7"/>
  <c r="AA1322" i="7"/>
  <c r="AA1324" i="7"/>
  <c r="AA1325" i="7"/>
  <c r="AA1326" i="7"/>
  <c r="AA1328" i="7"/>
  <c r="AA1329" i="7"/>
  <c r="AA1330" i="7"/>
  <c r="AA1332" i="7"/>
  <c r="AA1333" i="7"/>
  <c r="AA1334" i="7"/>
  <c r="AA1336" i="7"/>
  <c r="AA1337" i="7"/>
  <c r="AA1338" i="7"/>
  <c r="AA1340" i="7"/>
  <c r="AA1341" i="7"/>
  <c r="AA1342" i="7"/>
  <c r="AA1344" i="7"/>
  <c r="AA1345" i="7"/>
  <c r="AA1346" i="7"/>
  <c r="AA1348" i="7"/>
  <c r="AA1349" i="7"/>
  <c r="AA1350" i="7"/>
  <c r="AA1352" i="7"/>
  <c r="AA1353" i="7"/>
  <c r="AA1354" i="7"/>
  <c r="AA1356" i="7"/>
  <c r="AA1357" i="7"/>
  <c r="AA1358" i="7"/>
  <c r="AA1360" i="7"/>
  <c r="AA1361" i="7"/>
  <c r="AA1362" i="7"/>
  <c r="AA1364" i="7"/>
  <c r="AA1365" i="7"/>
  <c r="AA1366" i="7"/>
  <c r="AA1368" i="7"/>
  <c r="AA1369" i="7"/>
  <c r="AA1370" i="7"/>
  <c r="AA1372" i="7"/>
  <c r="AA1373" i="7"/>
  <c r="AA1374" i="7"/>
  <c r="AA1376" i="7"/>
  <c r="AA1377" i="7"/>
  <c r="AA1378" i="7"/>
  <c r="AA1380" i="7"/>
  <c r="AA1381" i="7"/>
  <c r="AA1382" i="7"/>
  <c r="AA1384" i="7"/>
  <c r="AA1385" i="7"/>
  <c r="AA1386" i="7"/>
  <c r="AA1388" i="7"/>
  <c r="AA1389" i="7"/>
  <c r="AA1390" i="7"/>
  <c r="AA1392" i="7"/>
  <c r="AA1393" i="7"/>
  <c r="AA1394" i="7"/>
  <c r="AA1396" i="7"/>
  <c r="AA1397" i="7"/>
  <c r="AA1398" i="7"/>
  <c r="AA1400" i="7"/>
  <c r="AA1401" i="7"/>
  <c r="AA1402" i="7"/>
  <c r="AA1404" i="7"/>
  <c r="AA1405" i="7"/>
  <c r="AA1406" i="7"/>
  <c r="AA1408" i="7"/>
  <c r="AA1409" i="7"/>
  <c r="AA1410" i="7"/>
  <c r="AA1412" i="7"/>
  <c r="AA1413" i="7"/>
  <c r="AA1414" i="7"/>
  <c r="AA1416" i="7"/>
  <c r="AA1417" i="7"/>
  <c r="AA1418" i="7"/>
  <c r="AA1420" i="7"/>
  <c r="AA1421" i="7"/>
  <c r="AA1422" i="7"/>
  <c r="AA1424" i="7"/>
  <c r="AA1425" i="7"/>
  <c r="AA1426" i="7"/>
  <c r="AA1428" i="7"/>
  <c r="AA1429" i="7"/>
  <c r="AA1430" i="7"/>
  <c r="AA1432" i="7"/>
  <c r="AA1433" i="7"/>
  <c r="AA1434" i="7"/>
  <c r="AA1436" i="7"/>
  <c r="AA1437" i="7"/>
  <c r="AA1438" i="7"/>
  <c r="AA1440" i="7"/>
  <c r="AA1441" i="7"/>
  <c r="AA1442" i="7"/>
  <c r="AA1444" i="7"/>
  <c r="AA1445" i="7"/>
  <c r="AA1446" i="7"/>
  <c r="AA1448" i="7"/>
  <c r="AA1449" i="7"/>
  <c r="AA1450" i="7"/>
  <c r="AA1452" i="7"/>
  <c r="AA1453" i="7"/>
  <c r="AA1454" i="7"/>
  <c r="AA1456" i="7"/>
  <c r="AA1457" i="7"/>
  <c r="AA1458" i="7"/>
  <c r="AA1460" i="7"/>
  <c r="AA1461" i="7"/>
  <c r="AA1462" i="7"/>
  <c r="AA1464" i="7"/>
  <c r="AA1465" i="7"/>
  <c r="AA1466" i="7"/>
  <c r="AA1468" i="7"/>
  <c r="AA1469" i="7"/>
  <c r="AA1470" i="7"/>
  <c r="AA1472" i="7"/>
  <c r="AA1473" i="7"/>
  <c r="AA1474" i="7"/>
  <c r="AA1476" i="7"/>
  <c r="AA1477" i="7"/>
  <c r="AA1478" i="7"/>
  <c r="AA1480" i="7"/>
  <c r="AA1481" i="7"/>
  <c r="AA1482" i="7"/>
  <c r="AA1484" i="7"/>
  <c r="AA1485" i="7"/>
  <c r="AA1486" i="7"/>
  <c r="AA1488" i="7"/>
  <c r="AA1489" i="7"/>
  <c r="AA1490" i="7"/>
  <c r="AA1492" i="7"/>
  <c r="AA1493" i="7"/>
  <c r="AA1494" i="7"/>
  <c r="AA1496" i="7"/>
  <c r="AA1497" i="7"/>
  <c r="AA1498" i="7"/>
  <c r="AA1500" i="7"/>
  <c r="AA1501" i="7"/>
  <c r="AA1502" i="7"/>
  <c r="AA1504" i="7"/>
  <c r="AA1505" i="7"/>
  <c r="AA1506" i="7"/>
  <c r="Z9" i="7"/>
  <c r="Z10" i="7"/>
  <c r="Z12" i="7"/>
  <c r="Z13" i="7"/>
  <c r="Z14" i="7"/>
  <c r="Z16" i="7"/>
  <c r="Z17" i="7"/>
  <c r="Z20" i="7"/>
  <c r="Z21" i="7"/>
  <c r="Z22" i="7"/>
  <c r="Z24" i="7"/>
  <c r="Z25" i="7"/>
  <c r="Z26" i="7"/>
  <c r="Z28" i="7"/>
  <c r="Z29" i="7"/>
  <c r="Z30" i="7"/>
  <c r="Z32" i="7"/>
  <c r="Z33" i="7"/>
  <c r="Z36" i="7"/>
  <c r="Z37" i="7"/>
  <c r="Z38" i="7"/>
  <c r="Z40" i="7"/>
  <c r="Z41" i="7"/>
  <c r="Z42" i="7"/>
  <c r="Z44" i="7"/>
  <c r="Z45" i="7"/>
  <c r="Z46" i="7"/>
  <c r="Z48" i="7"/>
  <c r="Z49" i="7"/>
  <c r="Z52" i="7"/>
  <c r="Z53" i="7"/>
  <c r="Z54" i="7"/>
  <c r="Z56" i="7"/>
  <c r="Z57" i="7"/>
  <c r="Z58" i="7"/>
  <c r="Z60" i="7"/>
  <c r="Z61" i="7"/>
  <c r="Z62" i="7"/>
  <c r="Z64" i="7"/>
  <c r="Z65" i="7"/>
  <c r="Z68" i="7"/>
  <c r="Z69" i="7"/>
  <c r="Z70" i="7"/>
  <c r="Z72" i="7"/>
  <c r="Z73" i="7"/>
  <c r="Z74" i="7"/>
  <c r="Z76" i="7"/>
  <c r="Z77" i="7"/>
  <c r="Z78" i="7"/>
  <c r="Z80" i="7"/>
  <c r="Z81" i="7"/>
  <c r="Z84" i="7"/>
  <c r="Z85" i="7"/>
  <c r="Z86" i="7"/>
  <c r="Z88" i="7"/>
  <c r="Z89" i="7"/>
  <c r="Z90" i="7"/>
  <c r="Z92" i="7"/>
  <c r="Z93" i="7"/>
  <c r="Z94" i="7"/>
  <c r="Z96" i="7"/>
  <c r="Z97" i="7"/>
  <c r="Z100" i="7"/>
  <c r="Z101" i="7"/>
  <c r="Z102" i="7"/>
  <c r="Z104" i="7"/>
  <c r="Z105" i="7"/>
  <c r="Z106" i="7"/>
  <c r="Z108" i="7"/>
  <c r="Z109" i="7"/>
  <c r="Z110" i="7"/>
  <c r="Z112" i="7"/>
  <c r="Z113" i="7"/>
  <c r="Z116" i="7"/>
  <c r="Z117" i="7"/>
  <c r="Z118" i="7"/>
  <c r="Z120" i="7"/>
  <c r="Z121" i="7"/>
  <c r="Z122" i="7"/>
  <c r="Z124" i="7"/>
  <c r="Z125" i="7"/>
  <c r="Z126" i="7"/>
  <c r="Z128" i="7"/>
  <c r="Z129" i="7"/>
  <c r="Z132" i="7"/>
  <c r="Z133" i="7"/>
  <c r="Z134" i="7"/>
  <c r="Z136" i="7"/>
  <c r="Z137" i="7"/>
  <c r="Z138" i="7"/>
  <c r="Z140" i="7"/>
  <c r="Z141" i="7"/>
  <c r="Z142" i="7"/>
  <c r="Z144" i="7"/>
  <c r="Z145" i="7"/>
  <c r="Z148" i="7"/>
  <c r="Z149" i="7"/>
  <c r="Z152" i="7"/>
  <c r="Z153" i="7"/>
  <c r="Z154" i="7"/>
  <c r="Z156" i="7"/>
  <c r="Z157" i="7"/>
  <c r="Z158" i="7"/>
  <c r="Z160" i="7"/>
  <c r="Z161" i="7"/>
  <c r="Z164" i="7"/>
  <c r="Z165" i="7"/>
  <c r="Z168" i="7"/>
  <c r="Z169" i="7"/>
  <c r="Z170" i="7"/>
  <c r="Z172" i="7"/>
  <c r="Z173" i="7"/>
  <c r="Z174" i="7"/>
  <c r="Z176" i="7"/>
  <c r="Z177" i="7"/>
  <c r="Z180" i="7"/>
  <c r="Z181" i="7"/>
  <c r="Z184" i="7"/>
  <c r="Z185" i="7"/>
  <c r="Z186" i="7"/>
  <c r="Z188" i="7"/>
  <c r="Z189" i="7"/>
  <c r="Z190" i="7"/>
  <c r="Z192" i="7"/>
  <c r="Z193" i="7"/>
  <c r="Z196" i="7"/>
  <c r="Z197" i="7"/>
  <c r="Z200" i="7"/>
  <c r="Z201" i="7"/>
  <c r="Z202" i="7"/>
  <c r="Z204" i="7"/>
  <c r="Z205" i="7"/>
  <c r="Z206" i="7"/>
  <c r="Z208" i="7"/>
  <c r="Z209" i="7"/>
  <c r="Z212" i="7"/>
  <c r="Z213" i="7"/>
  <c r="Z216" i="7"/>
  <c r="Z217" i="7"/>
  <c r="Z218" i="7"/>
  <c r="Z220" i="7"/>
  <c r="Z221" i="7"/>
  <c r="Z222" i="7"/>
  <c r="Z224" i="7"/>
  <c r="Z225" i="7"/>
  <c r="Z228" i="7"/>
  <c r="Z229" i="7"/>
  <c r="Z232" i="7"/>
  <c r="Z233" i="7"/>
  <c r="Z234" i="7"/>
  <c r="Z236" i="7"/>
  <c r="Z237" i="7"/>
  <c r="Z238" i="7"/>
  <c r="Z240" i="7"/>
  <c r="Z241" i="7"/>
  <c r="Z244" i="7"/>
  <c r="Z245" i="7"/>
  <c r="Z248" i="7"/>
  <c r="Z249" i="7"/>
  <c r="Z250" i="7"/>
  <c r="Z252" i="7"/>
  <c r="Z253" i="7"/>
  <c r="Z254" i="7"/>
  <c r="Z256" i="7"/>
  <c r="Z257" i="7"/>
  <c r="Z260" i="7"/>
  <c r="Z261" i="7"/>
  <c r="Z264" i="7"/>
  <c r="Z265" i="7"/>
  <c r="Z266" i="7"/>
  <c r="Z268" i="7"/>
  <c r="Z269" i="7"/>
  <c r="Z270" i="7"/>
  <c r="Z272" i="7"/>
  <c r="Z273" i="7"/>
  <c r="Z276" i="7"/>
  <c r="Z277" i="7"/>
  <c r="Z280" i="7"/>
  <c r="Z281" i="7"/>
  <c r="Z282" i="7"/>
  <c r="Z284" i="7"/>
  <c r="Z285" i="7"/>
  <c r="Z286" i="7"/>
  <c r="Z288" i="7"/>
  <c r="Z289" i="7"/>
  <c r="Z292" i="7"/>
  <c r="Z293" i="7"/>
  <c r="Z296" i="7"/>
  <c r="Z297" i="7"/>
  <c r="Z298" i="7"/>
  <c r="Z300" i="7"/>
  <c r="Z301" i="7"/>
  <c r="Z302" i="7"/>
  <c r="Z304" i="7"/>
  <c r="Z305" i="7"/>
  <c r="Z308" i="7"/>
  <c r="Z309" i="7"/>
  <c r="Z312" i="7"/>
  <c r="Z313" i="7"/>
  <c r="Z314" i="7"/>
  <c r="Z316" i="7"/>
  <c r="Z317" i="7"/>
  <c r="Z318" i="7"/>
  <c r="Z320" i="7"/>
  <c r="Z321" i="7"/>
  <c r="Z324" i="7"/>
  <c r="Z325" i="7"/>
  <c r="Z328" i="7"/>
  <c r="Z329" i="7"/>
  <c r="Z330" i="7"/>
  <c r="Z332" i="7"/>
  <c r="Z333" i="7"/>
  <c r="Z334" i="7"/>
  <c r="Z336" i="7"/>
  <c r="Z337" i="7"/>
  <c r="Z340" i="7"/>
  <c r="Z341" i="7"/>
  <c r="Z344" i="7"/>
  <c r="Z345" i="7"/>
  <c r="Z346" i="7"/>
  <c r="Z348" i="7"/>
  <c r="Z349" i="7"/>
  <c r="Z350" i="7"/>
  <c r="Z351" i="7"/>
  <c r="Z352" i="7"/>
  <c r="Z353" i="7"/>
  <c r="Z354" i="7"/>
  <c r="Z355" i="7"/>
  <c r="Z356" i="7"/>
  <c r="Z357" i="7"/>
  <c r="Z358" i="7"/>
  <c r="Z359" i="7"/>
  <c r="Z360" i="7"/>
  <c r="Z361" i="7"/>
  <c r="Z362" i="7"/>
  <c r="Z363" i="7"/>
  <c r="Z364" i="7"/>
  <c r="Z365" i="7"/>
  <c r="Z366" i="7"/>
  <c r="Z367" i="7"/>
  <c r="Z368" i="7"/>
  <c r="Z369" i="7"/>
  <c r="Z370" i="7"/>
  <c r="Z371" i="7"/>
  <c r="Z372" i="7"/>
  <c r="Z373" i="7"/>
  <c r="Z374" i="7"/>
  <c r="Z375" i="7"/>
  <c r="Z376" i="7"/>
  <c r="Z377" i="7"/>
  <c r="Z378" i="7"/>
  <c r="Z379" i="7"/>
  <c r="Z380" i="7"/>
  <c r="Z381" i="7"/>
  <c r="Z382" i="7"/>
  <c r="Z383" i="7"/>
  <c r="Z384" i="7"/>
  <c r="Z385" i="7"/>
  <c r="Z386" i="7"/>
  <c r="Z387" i="7"/>
  <c r="Z388" i="7"/>
  <c r="Z389" i="7"/>
  <c r="Z390" i="7"/>
  <c r="Z391" i="7"/>
  <c r="Z392" i="7"/>
  <c r="Z393" i="7"/>
  <c r="Z394" i="7"/>
  <c r="Z395" i="7"/>
  <c r="Z396" i="7"/>
  <c r="Z397" i="7"/>
  <c r="Z398" i="7"/>
  <c r="Z399" i="7"/>
  <c r="Z400" i="7"/>
  <c r="Z401" i="7"/>
  <c r="Z402" i="7"/>
  <c r="Z403" i="7"/>
  <c r="Z404" i="7"/>
  <c r="Z405" i="7"/>
  <c r="Z406" i="7"/>
  <c r="Z407" i="7"/>
  <c r="Z408" i="7"/>
  <c r="Z409" i="7"/>
  <c r="Z410" i="7"/>
  <c r="Z411" i="7"/>
  <c r="Z412" i="7"/>
  <c r="Z413" i="7"/>
  <c r="Z414" i="7"/>
  <c r="Z415" i="7"/>
  <c r="Z416" i="7"/>
  <c r="Z417" i="7"/>
  <c r="Z418" i="7"/>
  <c r="Z419" i="7"/>
  <c r="Z420" i="7"/>
  <c r="Z421" i="7"/>
  <c r="Z422" i="7"/>
  <c r="Z423" i="7"/>
  <c r="Z424" i="7"/>
  <c r="Z425" i="7"/>
  <c r="Z426" i="7"/>
  <c r="Z427" i="7"/>
  <c r="Z428" i="7"/>
  <c r="Z429" i="7"/>
  <c r="Z430" i="7"/>
  <c r="Z431" i="7"/>
  <c r="Z432" i="7"/>
  <c r="Z433" i="7"/>
  <c r="Z434" i="7"/>
  <c r="Z435" i="7"/>
  <c r="Z436" i="7"/>
  <c r="Z437" i="7"/>
  <c r="Z438" i="7"/>
  <c r="Z439" i="7"/>
  <c r="Z440" i="7"/>
  <c r="Z441" i="7"/>
  <c r="Z442" i="7"/>
  <c r="Z443" i="7"/>
  <c r="Z444" i="7"/>
  <c r="Z445" i="7"/>
  <c r="Z446" i="7"/>
  <c r="Z447" i="7"/>
  <c r="Z448" i="7"/>
  <c r="Z449" i="7"/>
  <c r="Z450" i="7"/>
  <c r="Z451" i="7"/>
  <c r="Z452" i="7"/>
  <c r="Z453" i="7"/>
  <c r="Z454" i="7"/>
  <c r="Z455" i="7"/>
  <c r="Z456" i="7"/>
  <c r="Z457" i="7"/>
  <c r="Z458" i="7"/>
  <c r="Z459" i="7"/>
  <c r="Z460" i="7"/>
  <c r="Z461" i="7"/>
  <c r="Z462" i="7"/>
  <c r="Z463" i="7"/>
  <c r="Z464" i="7"/>
  <c r="Z465" i="7"/>
  <c r="Z466" i="7"/>
  <c r="Z467" i="7"/>
  <c r="Z468" i="7"/>
  <c r="Z469" i="7"/>
  <c r="Z470" i="7"/>
  <c r="Z471" i="7"/>
  <c r="Z472" i="7"/>
  <c r="Z473" i="7"/>
  <c r="Z474" i="7"/>
  <c r="Z475" i="7"/>
  <c r="Z476" i="7"/>
  <c r="Z477" i="7"/>
  <c r="Z478" i="7"/>
  <c r="Z479" i="7"/>
  <c r="Z480" i="7"/>
  <c r="Z481" i="7"/>
  <c r="Z482" i="7"/>
  <c r="Z483" i="7"/>
  <c r="Z484" i="7"/>
  <c r="Z485" i="7"/>
  <c r="Z486" i="7"/>
  <c r="Z487" i="7"/>
  <c r="Z488" i="7"/>
  <c r="Z489" i="7"/>
  <c r="Z490" i="7"/>
  <c r="Z491" i="7"/>
  <c r="Z492" i="7"/>
  <c r="Z493" i="7"/>
  <c r="Z494" i="7"/>
  <c r="Z495" i="7"/>
  <c r="Z496" i="7"/>
  <c r="Z497" i="7"/>
  <c r="Z498" i="7"/>
  <c r="Z499" i="7"/>
  <c r="Z500" i="7"/>
  <c r="Z501" i="7"/>
  <c r="Z502" i="7"/>
  <c r="Z503" i="7"/>
  <c r="Z504" i="7"/>
  <c r="Z505" i="7"/>
  <c r="Z506" i="7"/>
  <c r="Z507" i="7"/>
  <c r="Z508" i="7"/>
  <c r="Z509" i="7"/>
  <c r="Z510" i="7"/>
  <c r="Z511" i="7"/>
  <c r="Z512" i="7"/>
  <c r="Z513" i="7"/>
  <c r="Z514" i="7"/>
  <c r="Z515" i="7"/>
  <c r="Z516" i="7"/>
  <c r="Z517" i="7"/>
  <c r="Z518" i="7"/>
  <c r="Z519" i="7"/>
  <c r="Z520" i="7"/>
  <c r="Z521" i="7"/>
  <c r="Z522" i="7"/>
  <c r="Z523" i="7"/>
  <c r="Z524" i="7"/>
  <c r="Z525" i="7"/>
  <c r="Z526" i="7"/>
  <c r="Z527" i="7"/>
  <c r="Z528" i="7"/>
  <c r="Z529" i="7"/>
  <c r="Z530" i="7"/>
  <c r="Z531" i="7"/>
  <c r="Z532" i="7"/>
  <c r="Z533" i="7"/>
  <c r="Z534" i="7"/>
  <c r="Z535" i="7"/>
  <c r="Z536" i="7"/>
  <c r="Z537" i="7"/>
  <c r="Z538" i="7"/>
  <c r="Z539" i="7"/>
  <c r="Z540" i="7"/>
  <c r="Z541" i="7"/>
  <c r="Z542" i="7"/>
  <c r="Z543" i="7"/>
  <c r="Z544" i="7"/>
  <c r="Z545" i="7"/>
  <c r="Z546" i="7"/>
  <c r="Z547" i="7"/>
  <c r="Z548" i="7"/>
  <c r="Z549" i="7"/>
  <c r="Z550" i="7"/>
  <c r="Z551" i="7"/>
  <c r="Z552" i="7"/>
  <c r="Z553" i="7"/>
  <c r="Z554" i="7"/>
  <c r="Z555" i="7"/>
  <c r="Z556" i="7"/>
  <c r="Z557" i="7"/>
  <c r="Z558" i="7"/>
  <c r="Z559" i="7"/>
  <c r="Z560" i="7"/>
  <c r="Z561" i="7"/>
  <c r="Z562" i="7"/>
  <c r="Z563" i="7"/>
  <c r="Z564" i="7"/>
  <c r="Z565" i="7"/>
  <c r="Z566" i="7"/>
  <c r="Z567" i="7"/>
  <c r="Z568" i="7"/>
  <c r="Z569" i="7"/>
  <c r="Z570" i="7"/>
  <c r="Z571" i="7"/>
  <c r="Z572" i="7"/>
  <c r="Z573" i="7"/>
  <c r="Z574" i="7"/>
  <c r="Z575" i="7"/>
  <c r="Z576" i="7"/>
  <c r="Z577" i="7"/>
  <c r="Z578" i="7"/>
  <c r="Z579" i="7"/>
  <c r="Z580" i="7"/>
  <c r="Z581" i="7"/>
  <c r="Z582" i="7"/>
  <c r="Z583" i="7"/>
  <c r="Z584" i="7"/>
  <c r="Z585" i="7"/>
  <c r="Z586" i="7"/>
  <c r="Z587" i="7"/>
  <c r="Z588" i="7"/>
  <c r="Z589" i="7"/>
  <c r="Z590" i="7"/>
  <c r="Z591" i="7"/>
  <c r="Z592" i="7"/>
  <c r="Z593" i="7"/>
  <c r="Z594" i="7"/>
  <c r="Z595" i="7"/>
  <c r="Z596" i="7"/>
  <c r="Z597" i="7"/>
  <c r="Z598" i="7"/>
  <c r="Z599" i="7"/>
  <c r="Z600" i="7"/>
  <c r="Z601" i="7"/>
  <c r="Z602" i="7"/>
  <c r="Z603" i="7"/>
  <c r="Z604" i="7"/>
  <c r="Z605" i="7"/>
  <c r="Z606" i="7"/>
  <c r="Z607" i="7"/>
  <c r="Z608" i="7"/>
  <c r="Z609" i="7"/>
  <c r="Z610" i="7"/>
  <c r="Z611" i="7"/>
  <c r="Z612" i="7"/>
  <c r="Z613" i="7"/>
  <c r="Z614" i="7"/>
  <c r="Z615" i="7"/>
  <c r="Z616" i="7"/>
  <c r="Z617" i="7"/>
  <c r="Z618" i="7"/>
  <c r="Z619" i="7"/>
  <c r="Z620" i="7"/>
  <c r="Z621" i="7"/>
  <c r="Z622" i="7"/>
  <c r="Z623" i="7"/>
  <c r="Z624" i="7"/>
  <c r="Z625" i="7"/>
  <c r="Z626" i="7"/>
  <c r="Z627" i="7"/>
  <c r="Z628" i="7"/>
  <c r="Z629" i="7"/>
  <c r="Z630" i="7"/>
  <c r="Z631" i="7"/>
  <c r="Z632" i="7"/>
  <c r="Z633" i="7"/>
  <c r="Z634" i="7"/>
  <c r="Z635" i="7"/>
  <c r="Z636" i="7"/>
  <c r="Z637" i="7"/>
  <c r="Z638" i="7"/>
  <c r="Z639" i="7"/>
  <c r="Z640" i="7"/>
  <c r="Z641" i="7"/>
  <c r="Z642" i="7"/>
  <c r="Z643" i="7"/>
  <c r="Z644" i="7"/>
  <c r="Z645" i="7"/>
  <c r="Z646" i="7"/>
  <c r="Z647" i="7"/>
  <c r="Z648" i="7"/>
  <c r="Z649" i="7"/>
  <c r="Z650" i="7"/>
  <c r="Z651" i="7"/>
  <c r="Z652" i="7"/>
  <c r="Z653" i="7"/>
  <c r="Z654" i="7"/>
  <c r="Z655" i="7"/>
  <c r="Z656" i="7"/>
  <c r="Z657" i="7"/>
  <c r="Z658" i="7"/>
  <c r="Z659" i="7"/>
  <c r="Z660" i="7"/>
  <c r="Z661" i="7"/>
  <c r="Z662" i="7"/>
  <c r="Z663" i="7"/>
  <c r="Z664" i="7"/>
  <c r="Z665" i="7"/>
  <c r="Z666" i="7"/>
  <c r="Z667" i="7"/>
  <c r="Z668" i="7"/>
  <c r="Z669" i="7"/>
  <c r="Z670" i="7"/>
  <c r="Z671" i="7"/>
  <c r="Z672" i="7"/>
  <c r="Z673" i="7"/>
  <c r="Z674" i="7"/>
  <c r="Z675" i="7"/>
  <c r="Z676" i="7"/>
  <c r="Z677" i="7"/>
  <c r="Z678" i="7"/>
  <c r="Z679" i="7"/>
  <c r="Z680" i="7"/>
  <c r="Z681" i="7"/>
  <c r="Z682" i="7"/>
  <c r="Z683" i="7"/>
  <c r="Z684" i="7"/>
  <c r="Z685" i="7"/>
  <c r="Z686" i="7"/>
  <c r="Z687" i="7"/>
  <c r="Z688" i="7"/>
  <c r="Z689" i="7"/>
  <c r="Z690" i="7"/>
  <c r="Z691" i="7"/>
  <c r="Z692" i="7"/>
  <c r="Z693" i="7"/>
  <c r="Z694" i="7"/>
  <c r="Z695" i="7"/>
  <c r="Z696" i="7"/>
  <c r="Z697" i="7"/>
  <c r="Z698" i="7"/>
  <c r="Z699" i="7"/>
  <c r="Z700" i="7"/>
  <c r="Z701" i="7"/>
  <c r="Z702" i="7"/>
  <c r="Z703" i="7"/>
  <c r="Z704" i="7"/>
  <c r="Z705" i="7"/>
  <c r="Z706" i="7"/>
  <c r="Z707" i="7"/>
  <c r="Z708" i="7"/>
  <c r="Z709" i="7"/>
  <c r="Z710" i="7"/>
  <c r="Z711" i="7"/>
  <c r="Z712" i="7"/>
  <c r="Z713" i="7"/>
  <c r="Z714" i="7"/>
  <c r="Z715" i="7"/>
  <c r="Z716" i="7"/>
  <c r="Z717" i="7"/>
  <c r="Z718" i="7"/>
  <c r="Z719" i="7"/>
  <c r="Z720" i="7"/>
  <c r="Z721" i="7"/>
  <c r="Z722" i="7"/>
  <c r="Z723" i="7"/>
  <c r="Z724" i="7"/>
  <c r="Z725" i="7"/>
  <c r="Z726" i="7"/>
  <c r="Z727" i="7"/>
  <c r="Z728" i="7"/>
  <c r="Z729" i="7"/>
  <c r="Z730" i="7"/>
  <c r="Z731" i="7"/>
  <c r="Z732" i="7"/>
  <c r="Z733" i="7"/>
  <c r="Z734" i="7"/>
  <c r="Z735" i="7"/>
  <c r="Z736" i="7"/>
  <c r="Z737" i="7"/>
  <c r="Z738" i="7"/>
  <c r="Z739" i="7"/>
  <c r="Z740" i="7"/>
  <c r="Z741" i="7"/>
  <c r="Z742" i="7"/>
  <c r="Z743" i="7"/>
  <c r="Z744" i="7"/>
  <c r="Z745" i="7"/>
  <c r="Z746" i="7"/>
  <c r="Z747" i="7"/>
  <c r="Z748" i="7"/>
  <c r="Z749" i="7"/>
  <c r="Z750" i="7"/>
  <c r="Z751" i="7"/>
  <c r="Z752" i="7"/>
  <c r="Z753" i="7"/>
  <c r="Z754" i="7"/>
  <c r="Z755" i="7"/>
  <c r="Z756" i="7"/>
  <c r="Z757" i="7"/>
  <c r="Z758" i="7"/>
  <c r="Z759" i="7"/>
  <c r="Z760" i="7"/>
  <c r="Z761" i="7"/>
  <c r="Z762" i="7"/>
  <c r="Z763" i="7"/>
  <c r="Z764" i="7"/>
  <c r="Z765" i="7"/>
  <c r="Z766" i="7"/>
  <c r="Z767" i="7"/>
  <c r="Z768" i="7"/>
  <c r="Z769" i="7"/>
  <c r="Z770" i="7"/>
  <c r="Z771" i="7"/>
  <c r="Z772" i="7"/>
  <c r="Z773" i="7"/>
  <c r="Z774" i="7"/>
  <c r="Z775" i="7"/>
  <c r="Z776" i="7"/>
  <c r="Z777" i="7"/>
  <c r="Z778" i="7"/>
  <c r="Z779" i="7"/>
  <c r="Z780" i="7"/>
  <c r="Z781" i="7"/>
  <c r="Z782" i="7"/>
  <c r="Z783" i="7"/>
  <c r="Z784" i="7"/>
  <c r="Z785" i="7"/>
  <c r="Z786" i="7"/>
  <c r="Z787" i="7"/>
  <c r="Z788" i="7"/>
  <c r="Z789" i="7"/>
  <c r="Z790" i="7"/>
  <c r="Z791" i="7"/>
  <c r="Z792" i="7"/>
  <c r="Z793" i="7"/>
  <c r="Z794" i="7"/>
  <c r="Z795" i="7"/>
  <c r="Z796" i="7"/>
  <c r="Z797" i="7"/>
  <c r="Z798" i="7"/>
  <c r="Z799" i="7"/>
  <c r="Z800" i="7"/>
  <c r="Z801" i="7"/>
  <c r="Z802" i="7"/>
  <c r="Z803" i="7"/>
  <c r="Z804" i="7"/>
  <c r="Z805" i="7"/>
  <c r="Z806" i="7"/>
  <c r="Z807" i="7"/>
  <c r="Z808" i="7"/>
  <c r="Z809" i="7"/>
  <c r="Z810" i="7"/>
  <c r="Z811" i="7"/>
  <c r="Z812" i="7"/>
  <c r="Z813" i="7"/>
  <c r="Z814" i="7"/>
  <c r="Z815" i="7"/>
  <c r="Z816" i="7"/>
  <c r="Z817" i="7"/>
  <c r="Z818" i="7"/>
  <c r="Z819" i="7"/>
  <c r="Z820" i="7"/>
  <c r="Z821" i="7"/>
  <c r="Z822" i="7"/>
  <c r="Z823" i="7"/>
  <c r="Z824" i="7"/>
  <c r="Z825" i="7"/>
  <c r="Z826" i="7"/>
  <c r="Z827" i="7"/>
  <c r="Z828" i="7"/>
  <c r="Z829" i="7"/>
  <c r="Z830" i="7"/>
  <c r="Z831" i="7"/>
  <c r="Z832" i="7"/>
  <c r="Z833" i="7"/>
  <c r="Z834" i="7"/>
  <c r="Z835" i="7"/>
  <c r="Z836" i="7"/>
  <c r="Z837" i="7"/>
  <c r="Z838" i="7"/>
  <c r="Z839" i="7"/>
  <c r="Z840" i="7"/>
  <c r="Z841" i="7"/>
  <c r="Z842" i="7"/>
  <c r="Z843" i="7"/>
  <c r="Z844" i="7"/>
  <c r="Z845" i="7"/>
  <c r="Z846" i="7"/>
  <c r="Z847" i="7"/>
  <c r="Z848" i="7"/>
  <c r="Z849" i="7"/>
  <c r="Z850" i="7"/>
  <c r="Z851" i="7"/>
  <c r="Z852" i="7"/>
  <c r="Z853" i="7"/>
  <c r="Z854" i="7"/>
  <c r="Z855" i="7"/>
  <c r="Z856" i="7"/>
  <c r="Z857" i="7"/>
  <c r="Z858" i="7"/>
  <c r="Z859" i="7"/>
  <c r="Z860" i="7"/>
  <c r="Z861" i="7"/>
  <c r="Z862" i="7"/>
  <c r="Z863" i="7"/>
  <c r="Z864" i="7"/>
  <c r="Z865" i="7"/>
  <c r="Z866" i="7"/>
  <c r="Z867" i="7"/>
  <c r="Z868" i="7"/>
  <c r="Z869" i="7"/>
  <c r="Z870" i="7"/>
  <c r="Z871" i="7"/>
  <c r="Z872" i="7"/>
  <c r="Z873" i="7"/>
  <c r="Z874" i="7"/>
  <c r="Z875" i="7"/>
  <c r="Z876" i="7"/>
  <c r="Z877" i="7"/>
  <c r="Z878" i="7"/>
  <c r="Z879" i="7"/>
  <c r="Z880" i="7"/>
  <c r="Z881" i="7"/>
  <c r="Z882" i="7"/>
  <c r="Z883" i="7"/>
  <c r="Z884" i="7"/>
  <c r="Z885" i="7"/>
  <c r="Z886" i="7"/>
  <c r="Z887" i="7"/>
  <c r="Z888" i="7"/>
  <c r="Z889" i="7"/>
  <c r="Z890" i="7"/>
  <c r="Z891" i="7"/>
  <c r="Z892" i="7"/>
  <c r="Z893" i="7"/>
  <c r="Z894" i="7"/>
  <c r="Z895" i="7"/>
  <c r="Z896" i="7"/>
  <c r="Z897" i="7"/>
  <c r="Z898" i="7"/>
  <c r="Z899" i="7"/>
  <c r="Z900" i="7"/>
  <c r="Z901" i="7"/>
  <c r="Z902" i="7"/>
  <c r="Z903" i="7"/>
  <c r="Z904" i="7"/>
  <c r="Z905" i="7"/>
  <c r="Z906" i="7"/>
  <c r="Z907" i="7"/>
  <c r="Z908" i="7"/>
  <c r="Z909" i="7"/>
  <c r="Z910" i="7"/>
  <c r="Z911" i="7"/>
  <c r="Z912" i="7"/>
  <c r="Z913" i="7"/>
  <c r="Z914" i="7"/>
  <c r="Z915" i="7"/>
  <c r="Z916" i="7"/>
  <c r="Z917" i="7"/>
  <c r="Z918" i="7"/>
  <c r="Z919" i="7"/>
  <c r="Z920" i="7"/>
  <c r="Z921" i="7"/>
  <c r="Z922" i="7"/>
  <c r="Z923" i="7"/>
  <c r="Z924" i="7"/>
  <c r="Z925" i="7"/>
  <c r="Z926" i="7"/>
  <c r="Z927" i="7"/>
  <c r="Z928" i="7"/>
  <c r="Z929" i="7"/>
  <c r="Z930" i="7"/>
  <c r="Z931" i="7"/>
  <c r="Z932" i="7"/>
  <c r="Z933" i="7"/>
  <c r="Z934" i="7"/>
  <c r="Z935" i="7"/>
  <c r="Z936" i="7"/>
  <c r="Z937" i="7"/>
  <c r="Z938" i="7"/>
  <c r="Z939" i="7"/>
  <c r="Z940" i="7"/>
  <c r="Z941" i="7"/>
  <c r="Z942" i="7"/>
  <c r="Z943" i="7"/>
  <c r="Z944" i="7"/>
  <c r="Z945" i="7"/>
  <c r="Z946" i="7"/>
  <c r="Z947" i="7"/>
  <c r="Z948" i="7"/>
  <c r="Z949" i="7"/>
  <c r="Z950" i="7"/>
  <c r="Z951" i="7"/>
  <c r="Z952" i="7"/>
  <c r="Z953" i="7"/>
  <c r="Z954" i="7"/>
  <c r="Z955" i="7"/>
  <c r="Z956" i="7"/>
  <c r="Z957" i="7"/>
  <c r="Z958" i="7"/>
  <c r="Z959" i="7"/>
  <c r="Z960" i="7"/>
  <c r="Z961" i="7"/>
  <c r="Z962" i="7"/>
  <c r="Z963" i="7"/>
  <c r="Z964" i="7"/>
  <c r="Z965" i="7"/>
  <c r="Z966" i="7"/>
  <c r="Z967" i="7"/>
  <c r="Z968" i="7"/>
  <c r="Z969" i="7"/>
  <c r="Z970" i="7"/>
  <c r="Z971" i="7"/>
  <c r="Z972" i="7"/>
  <c r="Z973" i="7"/>
  <c r="Z974" i="7"/>
  <c r="Z975" i="7"/>
  <c r="Z976" i="7"/>
  <c r="Z977" i="7"/>
  <c r="Z978" i="7"/>
  <c r="Z979" i="7"/>
  <c r="Z980" i="7"/>
  <c r="Z981" i="7"/>
  <c r="Z982" i="7"/>
  <c r="Z983" i="7"/>
  <c r="Z984" i="7"/>
  <c r="Z985" i="7"/>
  <c r="Z986" i="7"/>
  <c r="Z987" i="7"/>
  <c r="Z988" i="7"/>
  <c r="Z989" i="7"/>
  <c r="Z990" i="7"/>
  <c r="Z991" i="7"/>
  <c r="Z992" i="7"/>
  <c r="Z993" i="7"/>
  <c r="Z994" i="7"/>
  <c r="Z995" i="7"/>
  <c r="Z996" i="7"/>
  <c r="Z997" i="7"/>
  <c r="Z998" i="7"/>
  <c r="Z999" i="7"/>
  <c r="Z1000" i="7"/>
  <c r="Z1001" i="7"/>
  <c r="Z1002" i="7"/>
  <c r="Z1003" i="7"/>
  <c r="Z1004" i="7"/>
  <c r="Z1005" i="7"/>
  <c r="Z1006" i="7"/>
  <c r="Z1007" i="7"/>
  <c r="Z1008" i="7"/>
  <c r="Z1009" i="7"/>
  <c r="Z1010" i="7"/>
  <c r="Z1011" i="7"/>
  <c r="Z1012" i="7"/>
  <c r="Z1013" i="7"/>
  <c r="Z1014" i="7"/>
  <c r="Z1015" i="7"/>
  <c r="Z1016" i="7"/>
  <c r="Z1017" i="7"/>
  <c r="Z1018" i="7"/>
  <c r="Z1019" i="7"/>
  <c r="Z1020" i="7"/>
  <c r="Z1021" i="7"/>
  <c r="Z1022" i="7"/>
  <c r="Z1023" i="7"/>
  <c r="Z1024" i="7"/>
  <c r="Z1025" i="7"/>
  <c r="Z1026" i="7"/>
  <c r="Z1027" i="7"/>
  <c r="Z1028" i="7"/>
  <c r="Z1029" i="7"/>
  <c r="Z1030" i="7"/>
  <c r="Z1031" i="7"/>
  <c r="Z1032" i="7"/>
  <c r="Z1033" i="7"/>
  <c r="Z1034" i="7"/>
  <c r="Z1035" i="7"/>
  <c r="Z1036" i="7"/>
  <c r="Z1037" i="7"/>
  <c r="Z1038" i="7"/>
  <c r="Z1039" i="7"/>
  <c r="Z1040" i="7"/>
  <c r="Z1041" i="7"/>
  <c r="Z1042" i="7"/>
  <c r="Z1043" i="7"/>
  <c r="Z1044" i="7"/>
  <c r="Z1045" i="7"/>
  <c r="Z1046" i="7"/>
  <c r="Z1047" i="7"/>
  <c r="Z1048" i="7"/>
  <c r="Z1049" i="7"/>
  <c r="Z1050" i="7"/>
  <c r="Z1051" i="7"/>
  <c r="Z1052" i="7"/>
  <c r="Z1053" i="7"/>
  <c r="Z1054" i="7"/>
  <c r="Z1055" i="7"/>
  <c r="Z1056" i="7"/>
  <c r="Z1057" i="7"/>
  <c r="Z1058" i="7"/>
  <c r="Z1059" i="7"/>
  <c r="Z1060" i="7"/>
  <c r="Z1061" i="7"/>
  <c r="Z1062" i="7"/>
  <c r="Z1063" i="7"/>
  <c r="Z1064" i="7"/>
  <c r="Z1065" i="7"/>
  <c r="Z1066" i="7"/>
  <c r="Z1067" i="7"/>
  <c r="Z1068" i="7"/>
  <c r="Z1069" i="7"/>
  <c r="Z1070" i="7"/>
  <c r="Z1071" i="7"/>
  <c r="Z1072" i="7"/>
  <c r="Z1073" i="7"/>
  <c r="Z1074" i="7"/>
  <c r="Z1075" i="7"/>
  <c r="Z1076" i="7"/>
  <c r="Z1077" i="7"/>
  <c r="Z1078" i="7"/>
  <c r="Z1079" i="7"/>
  <c r="Z1080" i="7"/>
  <c r="Z1081" i="7"/>
  <c r="Z1082" i="7"/>
  <c r="Z1083" i="7"/>
  <c r="Z1084" i="7"/>
  <c r="Z1085" i="7"/>
  <c r="Z1086" i="7"/>
  <c r="Z1087" i="7"/>
  <c r="Z1088" i="7"/>
  <c r="Z1089" i="7"/>
  <c r="Z1090" i="7"/>
  <c r="Z1091" i="7"/>
  <c r="Z1092" i="7"/>
  <c r="Z1093" i="7"/>
  <c r="Z1094" i="7"/>
  <c r="Z1095" i="7"/>
  <c r="Z1096" i="7"/>
  <c r="Z1097" i="7"/>
  <c r="Z1098" i="7"/>
  <c r="Z1099" i="7"/>
  <c r="Z1100" i="7"/>
  <c r="Z1101" i="7"/>
  <c r="Z1102" i="7"/>
  <c r="Z1103" i="7"/>
  <c r="Z1104" i="7"/>
  <c r="Z1105" i="7"/>
  <c r="Z1106" i="7"/>
  <c r="Z1107" i="7"/>
  <c r="Z1108" i="7"/>
  <c r="Z1109" i="7"/>
  <c r="Z1110" i="7"/>
  <c r="Z1111" i="7"/>
  <c r="Z1112" i="7"/>
  <c r="Z1113" i="7"/>
  <c r="Z1114" i="7"/>
  <c r="Z1115" i="7"/>
  <c r="Z1116" i="7"/>
  <c r="Z1117" i="7"/>
  <c r="Z1118" i="7"/>
  <c r="Z1119" i="7"/>
  <c r="Z1120" i="7"/>
  <c r="Z1121" i="7"/>
  <c r="Z1122" i="7"/>
  <c r="Z1123" i="7"/>
  <c r="Z1124" i="7"/>
  <c r="Z1125" i="7"/>
  <c r="Z1126" i="7"/>
  <c r="Z1127" i="7"/>
  <c r="Z1128" i="7"/>
  <c r="Z1129" i="7"/>
  <c r="Z1130" i="7"/>
  <c r="Z1131" i="7"/>
  <c r="Z1132" i="7"/>
  <c r="Z1133" i="7"/>
  <c r="Z1134" i="7"/>
  <c r="Z1135" i="7"/>
  <c r="Z1136" i="7"/>
  <c r="Z1137" i="7"/>
  <c r="Z1138" i="7"/>
  <c r="Z1139" i="7"/>
  <c r="Z1140" i="7"/>
  <c r="Z1141" i="7"/>
  <c r="Z1142" i="7"/>
  <c r="Z1143" i="7"/>
  <c r="Z1144" i="7"/>
  <c r="Z1145" i="7"/>
  <c r="Z1146" i="7"/>
  <c r="Z1147" i="7"/>
  <c r="Z1148" i="7"/>
  <c r="Z1149" i="7"/>
  <c r="Z1150" i="7"/>
  <c r="Z1151" i="7"/>
  <c r="Z1152" i="7"/>
  <c r="Z1153" i="7"/>
  <c r="Z1154" i="7"/>
  <c r="Z1155" i="7"/>
  <c r="Z1156" i="7"/>
  <c r="Z1157" i="7"/>
  <c r="Z1158" i="7"/>
  <c r="Z1159" i="7"/>
  <c r="Z1160" i="7"/>
  <c r="Z1161" i="7"/>
  <c r="Z1162" i="7"/>
  <c r="Z1163" i="7"/>
  <c r="Z1164" i="7"/>
  <c r="Z1165" i="7"/>
  <c r="Z1166" i="7"/>
  <c r="Z1167" i="7"/>
  <c r="Z1168" i="7"/>
  <c r="Z1169" i="7"/>
  <c r="Z1170" i="7"/>
  <c r="Z1171" i="7"/>
  <c r="Z1172" i="7"/>
  <c r="Z1173" i="7"/>
  <c r="Z1174" i="7"/>
  <c r="Z1175" i="7"/>
  <c r="Z1176" i="7"/>
  <c r="Z1177" i="7"/>
  <c r="Z1178" i="7"/>
  <c r="Z1179" i="7"/>
  <c r="Z1180" i="7"/>
  <c r="Z1181" i="7"/>
  <c r="Z1182" i="7"/>
  <c r="Z1183" i="7"/>
  <c r="Z1184" i="7"/>
  <c r="Z1185" i="7"/>
  <c r="Z1186" i="7"/>
  <c r="Z1187" i="7"/>
  <c r="Z1188" i="7"/>
  <c r="Z1189" i="7"/>
  <c r="Z1190" i="7"/>
  <c r="Z1191" i="7"/>
  <c r="Z1192" i="7"/>
  <c r="Z1193" i="7"/>
  <c r="Z1194" i="7"/>
  <c r="Z1195" i="7"/>
  <c r="Z1196" i="7"/>
  <c r="Z1197" i="7"/>
  <c r="Z1198" i="7"/>
  <c r="Z1199" i="7"/>
  <c r="Z1200" i="7"/>
  <c r="Z1201" i="7"/>
  <c r="Z1202" i="7"/>
  <c r="Z1203" i="7"/>
  <c r="Z1204" i="7"/>
  <c r="Z1205" i="7"/>
  <c r="Z1206" i="7"/>
  <c r="Z1207" i="7"/>
  <c r="Z1208" i="7"/>
  <c r="Z1209" i="7"/>
  <c r="Z1210" i="7"/>
  <c r="Z1211" i="7"/>
  <c r="Z1212" i="7"/>
  <c r="Z1213" i="7"/>
  <c r="Z1214" i="7"/>
  <c r="Z1215" i="7"/>
  <c r="Z1216" i="7"/>
  <c r="Z1217" i="7"/>
  <c r="Z1218" i="7"/>
  <c r="Z1219" i="7"/>
  <c r="Z1220" i="7"/>
  <c r="Z1221" i="7"/>
  <c r="Z1222" i="7"/>
  <c r="Z1223" i="7"/>
  <c r="Z1224" i="7"/>
  <c r="Z1225" i="7"/>
  <c r="Z1226" i="7"/>
  <c r="Z1227" i="7"/>
  <c r="Z1228" i="7"/>
  <c r="Z1229" i="7"/>
  <c r="Z1230" i="7"/>
  <c r="Z1231" i="7"/>
  <c r="Z1232" i="7"/>
  <c r="Z1233" i="7"/>
  <c r="Z1234" i="7"/>
  <c r="Z1235" i="7"/>
  <c r="Z1236" i="7"/>
  <c r="Z1237" i="7"/>
  <c r="Z1238" i="7"/>
  <c r="Z1239" i="7"/>
  <c r="Z1240" i="7"/>
  <c r="Z1241" i="7"/>
  <c r="Z1242" i="7"/>
  <c r="Z1243" i="7"/>
  <c r="Z1244" i="7"/>
  <c r="Z1245" i="7"/>
  <c r="Z1246" i="7"/>
  <c r="Z1247" i="7"/>
  <c r="Z1248" i="7"/>
  <c r="Z1249" i="7"/>
  <c r="Z1250" i="7"/>
  <c r="Z1251" i="7"/>
  <c r="Z1252" i="7"/>
  <c r="Z1253" i="7"/>
  <c r="Z1254" i="7"/>
  <c r="Z1255" i="7"/>
  <c r="Z1256" i="7"/>
  <c r="Z1257" i="7"/>
  <c r="Z1258" i="7"/>
  <c r="Z1259" i="7"/>
  <c r="Z1260" i="7"/>
  <c r="Z1261" i="7"/>
  <c r="Z1262" i="7"/>
  <c r="Z1263" i="7"/>
  <c r="Z1264" i="7"/>
  <c r="Z1265" i="7"/>
  <c r="Z1266" i="7"/>
  <c r="Z1267" i="7"/>
  <c r="Z1268" i="7"/>
  <c r="Z1269" i="7"/>
  <c r="Z1270" i="7"/>
  <c r="Z1271" i="7"/>
  <c r="Z1272" i="7"/>
  <c r="Z1273" i="7"/>
  <c r="Z1274" i="7"/>
  <c r="Z1275" i="7"/>
  <c r="Z1276" i="7"/>
  <c r="Z1277" i="7"/>
  <c r="Z1278" i="7"/>
  <c r="Z1279" i="7"/>
  <c r="Z1280" i="7"/>
  <c r="Z1281" i="7"/>
  <c r="Z1282" i="7"/>
  <c r="Z1283" i="7"/>
  <c r="Z1284" i="7"/>
  <c r="Z1285" i="7"/>
  <c r="Z1286" i="7"/>
  <c r="Z1287" i="7"/>
  <c r="Z1288" i="7"/>
  <c r="Z1289" i="7"/>
  <c r="Z1290" i="7"/>
  <c r="Z1291" i="7"/>
  <c r="Z1292" i="7"/>
  <c r="Z1293" i="7"/>
  <c r="Z1294" i="7"/>
  <c r="Z1295" i="7"/>
  <c r="Z1296" i="7"/>
  <c r="Z1297" i="7"/>
  <c r="Z1298" i="7"/>
  <c r="Z1299" i="7"/>
  <c r="Z1300" i="7"/>
  <c r="Z1301" i="7"/>
  <c r="Z1302" i="7"/>
  <c r="Z1303" i="7"/>
  <c r="Z1304" i="7"/>
  <c r="Z1305" i="7"/>
  <c r="Z1306" i="7"/>
  <c r="Z1307" i="7"/>
  <c r="Z1308" i="7"/>
  <c r="Z1309" i="7"/>
  <c r="Z1310" i="7"/>
  <c r="Z1311" i="7"/>
  <c r="Z1312" i="7"/>
  <c r="Z1313" i="7"/>
  <c r="Z1314" i="7"/>
  <c r="Z1315" i="7"/>
  <c r="Z1316" i="7"/>
  <c r="Z1317" i="7"/>
  <c r="Z1318" i="7"/>
  <c r="Z1319" i="7"/>
  <c r="Z1320" i="7"/>
  <c r="Z1321" i="7"/>
  <c r="Z1322" i="7"/>
  <c r="Z1323" i="7"/>
  <c r="Z1324" i="7"/>
  <c r="Z1325" i="7"/>
  <c r="Z1326" i="7"/>
  <c r="Z1327" i="7"/>
  <c r="Z1328" i="7"/>
  <c r="Z1329" i="7"/>
  <c r="Z1330" i="7"/>
  <c r="Z1331" i="7"/>
  <c r="Z1332" i="7"/>
  <c r="Z1333" i="7"/>
  <c r="Z1334" i="7"/>
  <c r="Z1335" i="7"/>
  <c r="Z1336" i="7"/>
  <c r="Z1337" i="7"/>
  <c r="Z1338" i="7"/>
  <c r="Z1339" i="7"/>
  <c r="Z1340" i="7"/>
  <c r="Z1341" i="7"/>
  <c r="Z1342" i="7"/>
  <c r="Z1343" i="7"/>
  <c r="Z1344" i="7"/>
  <c r="Z1345" i="7"/>
  <c r="Z1346" i="7"/>
  <c r="Z1347" i="7"/>
  <c r="Z1348" i="7"/>
  <c r="Z1349" i="7"/>
  <c r="Z1350" i="7"/>
  <c r="Z1351" i="7"/>
  <c r="Z1352" i="7"/>
  <c r="Z1353" i="7"/>
  <c r="Z1354" i="7"/>
  <c r="Z1355" i="7"/>
  <c r="Z1356" i="7"/>
  <c r="Z1357" i="7"/>
  <c r="Z1358" i="7"/>
  <c r="Z1359" i="7"/>
  <c r="Z1360" i="7"/>
  <c r="Z1361" i="7"/>
  <c r="Z1362" i="7"/>
  <c r="Z1363" i="7"/>
  <c r="Z1364" i="7"/>
  <c r="Z1365" i="7"/>
  <c r="Z1366" i="7"/>
  <c r="Z1367" i="7"/>
  <c r="Z1368" i="7"/>
  <c r="Z1369" i="7"/>
  <c r="Z1370" i="7"/>
  <c r="Z1371" i="7"/>
  <c r="Z1372" i="7"/>
  <c r="Z1373" i="7"/>
  <c r="Z1374" i="7"/>
  <c r="Z1375" i="7"/>
  <c r="Z1376" i="7"/>
  <c r="Z1377" i="7"/>
  <c r="Z1378" i="7"/>
  <c r="Z1379" i="7"/>
  <c r="Z1380" i="7"/>
  <c r="Z1381" i="7"/>
  <c r="Z1382" i="7"/>
  <c r="Z1383" i="7"/>
  <c r="Z1384" i="7"/>
  <c r="Z1385" i="7"/>
  <c r="Z1386" i="7"/>
  <c r="Z1387" i="7"/>
  <c r="Z1388" i="7"/>
  <c r="Z1389" i="7"/>
  <c r="Z1390" i="7"/>
  <c r="Z1391" i="7"/>
  <c r="Z1392" i="7"/>
  <c r="Z1393" i="7"/>
  <c r="Z1394" i="7"/>
  <c r="Z1395" i="7"/>
  <c r="Z1396" i="7"/>
  <c r="Z1397" i="7"/>
  <c r="Z1398" i="7"/>
  <c r="Z1399" i="7"/>
  <c r="Z1400" i="7"/>
  <c r="Z1401" i="7"/>
  <c r="Z1402" i="7"/>
  <c r="Z1403" i="7"/>
  <c r="Z1404" i="7"/>
  <c r="Z1405" i="7"/>
  <c r="Z1406" i="7"/>
  <c r="Z1407" i="7"/>
  <c r="Z1408" i="7"/>
  <c r="Z1409" i="7"/>
  <c r="Z1410" i="7"/>
  <c r="Z1411" i="7"/>
  <c r="Z1412" i="7"/>
  <c r="Z1413" i="7"/>
  <c r="Z1414" i="7"/>
  <c r="Z1415" i="7"/>
  <c r="Z1416" i="7"/>
  <c r="Z1417" i="7"/>
  <c r="Z1418" i="7"/>
  <c r="Z1419" i="7"/>
  <c r="Z1420" i="7"/>
  <c r="Z1421" i="7"/>
  <c r="Z1422" i="7"/>
  <c r="Z1423" i="7"/>
  <c r="Z1424" i="7"/>
  <c r="Z1425" i="7"/>
  <c r="Z1426" i="7"/>
  <c r="Z1427" i="7"/>
  <c r="Z1428" i="7"/>
  <c r="Z1429" i="7"/>
  <c r="Z1430" i="7"/>
  <c r="Z1431" i="7"/>
  <c r="Z1432" i="7"/>
  <c r="Z1433" i="7"/>
  <c r="Z1434" i="7"/>
  <c r="Z1435" i="7"/>
  <c r="Z1436" i="7"/>
  <c r="Z1437" i="7"/>
  <c r="Z1438" i="7"/>
  <c r="Z1439" i="7"/>
  <c r="Z1440" i="7"/>
  <c r="Z1441" i="7"/>
  <c r="Z1442" i="7"/>
  <c r="Z1443" i="7"/>
  <c r="Z1444" i="7"/>
  <c r="Z1445" i="7"/>
  <c r="Z1446" i="7"/>
  <c r="Z1447" i="7"/>
  <c r="Z1448" i="7"/>
  <c r="Z1449" i="7"/>
  <c r="Z1450" i="7"/>
  <c r="Z1451" i="7"/>
  <c r="Z1452" i="7"/>
  <c r="Z1453" i="7"/>
  <c r="Z1454" i="7"/>
  <c r="Z1455" i="7"/>
  <c r="Z1456" i="7"/>
  <c r="Z1457" i="7"/>
  <c r="Z1458" i="7"/>
  <c r="Z1459" i="7"/>
  <c r="Z1460" i="7"/>
  <c r="Z1461" i="7"/>
  <c r="Z1462" i="7"/>
  <c r="Z1463" i="7"/>
  <c r="Z1464" i="7"/>
  <c r="Z1465" i="7"/>
  <c r="Z1466" i="7"/>
  <c r="Z1467" i="7"/>
  <c r="Z1468" i="7"/>
  <c r="Z1469" i="7"/>
  <c r="Z1470" i="7"/>
  <c r="Z1471" i="7"/>
  <c r="Z1472" i="7"/>
  <c r="Z1473" i="7"/>
  <c r="Z1474" i="7"/>
  <c r="Z1475" i="7"/>
  <c r="Z1476" i="7"/>
  <c r="Z1477" i="7"/>
  <c r="Z1478" i="7"/>
  <c r="Z1479" i="7"/>
  <c r="Z1480" i="7"/>
  <c r="Z1481" i="7"/>
  <c r="Z1482" i="7"/>
  <c r="Z1483" i="7"/>
  <c r="Z1484" i="7"/>
  <c r="Z1485" i="7"/>
  <c r="Z1486" i="7"/>
  <c r="Z1487" i="7"/>
  <c r="Z1488" i="7"/>
  <c r="Z1489" i="7"/>
  <c r="Z1490" i="7"/>
  <c r="Z1491" i="7"/>
  <c r="Z1492" i="7"/>
  <c r="Z1493" i="7"/>
  <c r="Z1494" i="7"/>
  <c r="Z1495" i="7"/>
  <c r="Z1496" i="7"/>
  <c r="Z1497" i="7"/>
  <c r="Z1498" i="7"/>
  <c r="Z1499" i="7"/>
  <c r="Z1500" i="7"/>
  <c r="Z1501" i="7"/>
  <c r="Z1502" i="7"/>
  <c r="Z1503" i="7"/>
  <c r="Z1504" i="7"/>
  <c r="Z1505" i="7"/>
  <c r="Z1506" i="7"/>
  <c r="AA7" i="7"/>
  <c r="Y10" i="7"/>
  <c r="Y12" i="7"/>
  <c r="Y13" i="7"/>
  <c r="Y14" i="7"/>
  <c r="Y16" i="7"/>
  <c r="Y17" i="7"/>
  <c r="Y18" i="7"/>
  <c r="Y20" i="7"/>
  <c r="Y21" i="7"/>
  <c r="Y22" i="7"/>
  <c r="Y24" i="7"/>
  <c r="Y25" i="7"/>
  <c r="Y26" i="7"/>
  <c r="Y28" i="7"/>
  <c r="Y29" i="7"/>
  <c r="Y30" i="7"/>
  <c r="Y32" i="7"/>
  <c r="Y33" i="7"/>
  <c r="Y34" i="7"/>
  <c r="Y36" i="7"/>
  <c r="Y37" i="7"/>
  <c r="Y38" i="7"/>
  <c r="Y40" i="7"/>
  <c r="Y41" i="7"/>
  <c r="Y42" i="7"/>
  <c r="Y44" i="7"/>
  <c r="Y45" i="7"/>
  <c r="Y46" i="7"/>
  <c r="Y48" i="7"/>
  <c r="Y49" i="7"/>
  <c r="Y50" i="7"/>
  <c r="Y52" i="7"/>
  <c r="Y53" i="7"/>
  <c r="Y54" i="7"/>
  <c r="Y56" i="7"/>
  <c r="Y57" i="7"/>
  <c r="Y58" i="7"/>
  <c r="Y60" i="7"/>
  <c r="Y61" i="7"/>
  <c r="Y62" i="7"/>
  <c r="Y64" i="7"/>
  <c r="Y65" i="7"/>
  <c r="Y66" i="7"/>
  <c r="Y68" i="7"/>
  <c r="Y69" i="7"/>
  <c r="Y70" i="7"/>
  <c r="Y72" i="7"/>
  <c r="Y73" i="7"/>
  <c r="Y74" i="7"/>
  <c r="Y76" i="7"/>
  <c r="Y77" i="7"/>
  <c r="Y78" i="7"/>
  <c r="Y80" i="7"/>
  <c r="Y81" i="7"/>
  <c r="Y82" i="7"/>
  <c r="Y84" i="7"/>
  <c r="Y85" i="7"/>
  <c r="Y86" i="7"/>
  <c r="Y88" i="7"/>
  <c r="Y89" i="7"/>
  <c r="Y90" i="7"/>
  <c r="Y92" i="7"/>
  <c r="Y93" i="7"/>
  <c r="Y94" i="7"/>
  <c r="Y96" i="7"/>
  <c r="Y97" i="7"/>
  <c r="Y98" i="7"/>
  <c r="Y100" i="7"/>
  <c r="Y101" i="7"/>
  <c r="Y102" i="7"/>
  <c r="Y104" i="7"/>
  <c r="Y105" i="7"/>
  <c r="Y106" i="7"/>
  <c r="Y108" i="7"/>
  <c r="Y109" i="7"/>
  <c r="Y110" i="7"/>
  <c r="Y112" i="7"/>
  <c r="Y113" i="7"/>
  <c r="Y114" i="7"/>
  <c r="Y116" i="7"/>
  <c r="Y117" i="7"/>
  <c r="Y118" i="7"/>
  <c r="Y120" i="7"/>
  <c r="Y121" i="7"/>
  <c r="Y122" i="7"/>
  <c r="Y124" i="7"/>
  <c r="Y125" i="7"/>
  <c r="Y126" i="7"/>
  <c r="Y128" i="7"/>
  <c r="Y129" i="7"/>
  <c r="Y130" i="7"/>
  <c r="Y132" i="7"/>
  <c r="Y133" i="7"/>
  <c r="Y134" i="7"/>
  <c r="Y136" i="7"/>
  <c r="Y137" i="7"/>
  <c r="Y138" i="7"/>
  <c r="Y140" i="7"/>
  <c r="Y141" i="7"/>
  <c r="Y142" i="7"/>
  <c r="Y144" i="7"/>
  <c r="Y145" i="7"/>
  <c r="Y146" i="7"/>
  <c r="Y148" i="7"/>
  <c r="Y149" i="7"/>
  <c r="Y150" i="7"/>
  <c r="Y152" i="7"/>
  <c r="Y153" i="7"/>
  <c r="Y154" i="7"/>
  <c r="Y156" i="7"/>
  <c r="Y157" i="7"/>
  <c r="Y158" i="7"/>
  <c r="Y160" i="7"/>
  <c r="Y161" i="7"/>
  <c r="Y162" i="7"/>
  <c r="Y164" i="7"/>
  <c r="Y165" i="7"/>
  <c r="Y166" i="7"/>
  <c r="Y168" i="7"/>
  <c r="Y169" i="7"/>
  <c r="Y170" i="7"/>
  <c r="Y172" i="7"/>
  <c r="Y173" i="7"/>
  <c r="Y174" i="7"/>
  <c r="Y176" i="7"/>
  <c r="Y177" i="7"/>
  <c r="Y178" i="7"/>
  <c r="Y180" i="7"/>
  <c r="Y181" i="7"/>
  <c r="Y182" i="7"/>
  <c r="Y184" i="7"/>
  <c r="Y185" i="7"/>
  <c r="Y186" i="7"/>
  <c r="Y188" i="7"/>
  <c r="Y189" i="7"/>
  <c r="Y190" i="7"/>
  <c r="Y192" i="7"/>
  <c r="Y193" i="7"/>
  <c r="Y194" i="7"/>
  <c r="Y196" i="7"/>
  <c r="Y197" i="7"/>
  <c r="Y198" i="7"/>
  <c r="Y200" i="7"/>
  <c r="Y201" i="7"/>
  <c r="Y202" i="7"/>
  <c r="Y204" i="7"/>
  <c r="Y205" i="7"/>
  <c r="Y206" i="7"/>
  <c r="Y208" i="7"/>
  <c r="Y209" i="7"/>
  <c r="Y210" i="7"/>
  <c r="Y212" i="7"/>
  <c r="Y213" i="7"/>
  <c r="Y214" i="7"/>
  <c r="Y216" i="7"/>
  <c r="Y217" i="7"/>
  <c r="Y218" i="7"/>
  <c r="Y220" i="7"/>
  <c r="Y221" i="7"/>
  <c r="Y222" i="7"/>
  <c r="Y224" i="7"/>
  <c r="Y225" i="7"/>
  <c r="Y226" i="7"/>
  <c r="Y228" i="7"/>
  <c r="Y229" i="7"/>
  <c r="Y230" i="7"/>
  <c r="Y232" i="7"/>
  <c r="Y233" i="7"/>
  <c r="Y234" i="7"/>
  <c r="Y236" i="7"/>
  <c r="Y237" i="7"/>
  <c r="Y238" i="7"/>
  <c r="Y240" i="7"/>
  <c r="Y241" i="7"/>
  <c r="Y242" i="7"/>
  <c r="Y244" i="7"/>
  <c r="Y245" i="7"/>
  <c r="Y246" i="7"/>
  <c r="Y248" i="7"/>
  <c r="Y249" i="7"/>
  <c r="Y250" i="7"/>
  <c r="Y252" i="7"/>
  <c r="Y253" i="7"/>
  <c r="Y254" i="7"/>
  <c r="Y256" i="7"/>
  <c r="Y257" i="7"/>
  <c r="Y258" i="7"/>
  <c r="Y260" i="7"/>
  <c r="Y261" i="7"/>
  <c r="Y262" i="7"/>
  <c r="Y264" i="7"/>
  <c r="Y265" i="7"/>
  <c r="Y266" i="7"/>
  <c r="Y268" i="7"/>
  <c r="Y269" i="7"/>
  <c r="Y270" i="7"/>
  <c r="Y272" i="7"/>
  <c r="Y273" i="7"/>
  <c r="Y274" i="7"/>
  <c r="Y276" i="7"/>
  <c r="Y277" i="7"/>
  <c r="Y278" i="7"/>
  <c r="Y280" i="7"/>
  <c r="Y281" i="7"/>
  <c r="Y282" i="7"/>
  <c r="Y284" i="7"/>
  <c r="Y285" i="7"/>
  <c r="Y286" i="7"/>
  <c r="Y288" i="7"/>
  <c r="Y289" i="7"/>
  <c r="Y290" i="7"/>
  <c r="Y292" i="7"/>
  <c r="Y293" i="7"/>
  <c r="Y294" i="7"/>
  <c r="Y296" i="7"/>
  <c r="Y297" i="7"/>
  <c r="Y298" i="7"/>
  <c r="Y300" i="7"/>
  <c r="Y301" i="7"/>
  <c r="Y302" i="7"/>
  <c r="Y304" i="7"/>
  <c r="Y305" i="7"/>
  <c r="Y306" i="7"/>
  <c r="Y308" i="7"/>
  <c r="Y309" i="7"/>
  <c r="Y310" i="7"/>
  <c r="Y312" i="7"/>
  <c r="Y313" i="7"/>
  <c r="Y314" i="7"/>
  <c r="Y316" i="7"/>
  <c r="Y317" i="7"/>
  <c r="Y318" i="7"/>
  <c r="Y320" i="7"/>
  <c r="Y321" i="7"/>
  <c r="Y322" i="7"/>
  <c r="Y324" i="7"/>
  <c r="Y325" i="7"/>
  <c r="Y326" i="7"/>
  <c r="Y328" i="7"/>
  <c r="Y329" i="7"/>
  <c r="Y330" i="7"/>
  <c r="Y332" i="7"/>
  <c r="Y333" i="7"/>
  <c r="Y334" i="7"/>
  <c r="Y336" i="7"/>
  <c r="Y337" i="7"/>
  <c r="Y338" i="7"/>
  <c r="Y340" i="7"/>
  <c r="Y341" i="7"/>
  <c r="Y342" i="7"/>
  <c r="Y344" i="7"/>
  <c r="Y345" i="7"/>
  <c r="Y346" i="7"/>
  <c r="Y348" i="7"/>
  <c r="Y349" i="7"/>
  <c r="Y350" i="7"/>
  <c r="Y352" i="7"/>
  <c r="Y353" i="7"/>
  <c r="Y354" i="7"/>
  <c r="Y356" i="7"/>
  <c r="Y357" i="7"/>
  <c r="Y358" i="7"/>
  <c r="Y360" i="7"/>
  <c r="Y361" i="7"/>
  <c r="Y362" i="7"/>
  <c r="Y364" i="7"/>
  <c r="Y365" i="7"/>
  <c r="Y366" i="7"/>
  <c r="Y368" i="7"/>
  <c r="Y369" i="7"/>
  <c r="Y370" i="7"/>
  <c r="Y372" i="7"/>
  <c r="Y373" i="7"/>
  <c r="Y374" i="7"/>
  <c r="Y376" i="7"/>
  <c r="Y377" i="7"/>
  <c r="Y378" i="7"/>
  <c r="Y380" i="7"/>
  <c r="Y381" i="7"/>
  <c r="Y382" i="7"/>
  <c r="Y384" i="7"/>
  <c r="Y385" i="7"/>
  <c r="Y386" i="7"/>
  <c r="Y388" i="7"/>
  <c r="Y389" i="7"/>
  <c r="Y390" i="7"/>
  <c r="Y392" i="7"/>
  <c r="Y393" i="7"/>
  <c r="Y394" i="7"/>
  <c r="Y396" i="7"/>
  <c r="Y397" i="7"/>
  <c r="Y398" i="7"/>
  <c r="Y400" i="7"/>
  <c r="Y401" i="7"/>
  <c r="Y402" i="7"/>
  <c r="Y404" i="7"/>
  <c r="Y405" i="7"/>
  <c r="Y406" i="7"/>
  <c r="Y408" i="7"/>
  <c r="Y409" i="7"/>
  <c r="Y410" i="7"/>
  <c r="Y412" i="7"/>
  <c r="Y413" i="7"/>
  <c r="Y414" i="7"/>
  <c r="Y416" i="7"/>
  <c r="Y417" i="7"/>
  <c r="Y418" i="7"/>
  <c r="Y420" i="7"/>
  <c r="Y421" i="7"/>
  <c r="Y422" i="7"/>
  <c r="Y424" i="7"/>
  <c r="Y425" i="7"/>
  <c r="Y426" i="7"/>
  <c r="Y428" i="7"/>
  <c r="Y429" i="7"/>
  <c r="Y430" i="7"/>
  <c r="Y432" i="7"/>
  <c r="Y433" i="7"/>
  <c r="Y434" i="7"/>
  <c r="Y436" i="7"/>
  <c r="Y437" i="7"/>
  <c r="Y438" i="7"/>
  <c r="Y440" i="7"/>
  <c r="Y441" i="7"/>
  <c r="Y442" i="7"/>
  <c r="Y444" i="7"/>
  <c r="Y445" i="7"/>
  <c r="Y446" i="7"/>
  <c r="Y448" i="7"/>
  <c r="Y449" i="7"/>
  <c r="Y450" i="7"/>
  <c r="Y452" i="7"/>
  <c r="Y453" i="7"/>
  <c r="Y454" i="7"/>
  <c r="Y456" i="7"/>
  <c r="Y457" i="7"/>
  <c r="Y458" i="7"/>
  <c r="Y460" i="7"/>
  <c r="Y461" i="7"/>
  <c r="Y462" i="7"/>
  <c r="Y464" i="7"/>
  <c r="Y465" i="7"/>
  <c r="Y466" i="7"/>
  <c r="Y468" i="7"/>
  <c r="Y469" i="7"/>
  <c r="Y470" i="7"/>
  <c r="Y472" i="7"/>
  <c r="Y473" i="7"/>
  <c r="Y474" i="7"/>
  <c r="Y476" i="7"/>
  <c r="Y477" i="7"/>
  <c r="Y478" i="7"/>
  <c r="Y480" i="7"/>
  <c r="Y481" i="7"/>
  <c r="Y482" i="7"/>
  <c r="Y484" i="7"/>
  <c r="Y485" i="7"/>
  <c r="Y486" i="7"/>
  <c r="Y488" i="7"/>
  <c r="Y489" i="7"/>
  <c r="Y490" i="7"/>
  <c r="Y492" i="7"/>
  <c r="Y493" i="7"/>
  <c r="Y494" i="7"/>
  <c r="Y496" i="7"/>
  <c r="Y497" i="7"/>
  <c r="Y498" i="7"/>
  <c r="Y500" i="7"/>
  <c r="Y501" i="7"/>
  <c r="Y502" i="7"/>
  <c r="Y504" i="7"/>
  <c r="Y505" i="7"/>
  <c r="Y506" i="7"/>
  <c r="Y508" i="7"/>
  <c r="Y509" i="7"/>
  <c r="Y510" i="7"/>
  <c r="Y512" i="7"/>
  <c r="Y513" i="7"/>
  <c r="Y514" i="7"/>
  <c r="Y516" i="7"/>
  <c r="Y517" i="7"/>
  <c r="Y518" i="7"/>
  <c r="Y520" i="7"/>
  <c r="Y521" i="7"/>
  <c r="Y522" i="7"/>
  <c r="Y524" i="7"/>
  <c r="Y525" i="7"/>
  <c r="Y526" i="7"/>
  <c r="Y528" i="7"/>
  <c r="Y529" i="7"/>
  <c r="Y530" i="7"/>
  <c r="Y532" i="7"/>
  <c r="Y533" i="7"/>
  <c r="Y534" i="7"/>
  <c r="Y536" i="7"/>
  <c r="Y537" i="7"/>
  <c r="Y538" i="7"/>
  <c r="Y540" i="7"/>
  <c r="Y541" i="7"/>
  <c r="Y542" i="7"/>
  <c r="Y544" i="7"/>
  <c r="Y545" i="7"/>
  <c r="Y546" i="7"/>
  <c r="Y548" i="7"/>
  <c r="Y549" i="7"/>
  <c r="Y550" i="7"/>
  <c r="Y552" i="7"/>
  <c r="Y553" i="7"/>
  <c r="Y554" i="7"/>
  <c r="Y556" i="7"/>
  <c r="Y557" i="7"/>
  <c r="Y558" i="7"/>
  <c r="Y560" i="7"/>
  <c r="Y561" i="7"/>
  <c r="Y562" i="7"/>
  <c r="Y564" i="7"/>
  <c r="Y565" i="7"/>
  <c r="Y566" i="7"/>
  <c r="Y568" i="7"/>
  <c r="Y569" i="7"/>
  <c r="Y570" i="7"/>
  <c r="Y572" i="7"/>
  <c r="Y573" i="7"/>
  <c r="Y574" i="7"/>
  <c r="Y576" i="7"/>
  <c r="Y577" i="7"/>
  <c r="Y578" i="7"/>
  <c r="Y580" i="7"/>
  <c r="Y581" i="7"/>
  <c r="Y582" i="7"/>
  <c r="Y584" i="7"/>
  <c r="Y585" i="7"/>
  <c r="Y586" i="7"/>
  <c r="Y588" i="7"/>
  <c r="Y589" i="7"/>
  <c r="Y590" i="7"/>
  <c r="Y592" i="7"/>
  <c r="Y593" i="7"/>
  <c r="Y594" i="7"/>
  <c r="Y596" i="7"/>
  <c r="Y597" i="7"/>
  <c r="Y598" i="7"/>
  <c r="Y600" i="7"/>
  <c r="Y601" i="7"/>
  <c r="Y602" i="7"/>
  <c r="Y604" i="7"/>
  <c r="Y605" i="7"/>
  <c r="Y606" i="7"/>
  <c r="Y608" i="7"/>
  <c r="Y609" i="7"/>
  <c r="Y610" i="7"/>
  <c r="Y612" i="7"/>
  <c r="Y613" i="7"/>
  <c r="Y614" i="7"/>
  <c r="Y616" i="7"/>
  <c r="Y617" i="7"/>
  <c r="Y618" i="7"/>
  <c r="Y620" i="7"/>
  <c r="Y621" i="7"/>
  <c r="Y622" i="7"/>
  <c r="Y624" i="7"/>
  <c r="Y625" i="7"/>
  <c r="Y626" i="7"/>
  <c r="Y628" i="7"/>
  <c r="Y629" i="7"/>
  <c r="Y630" i="7"/>
  <c r="Y632" i="7"/>
  <c r="Y633" i="7"/>
  <c r="Y634" i="7"/>
  <c r="Y636" i="7"/>
  <c r="Y637" i="7"/>
  <c r="Y638" i="7"/>
  <c r="Y640" i="7"/>
  <c r="Y641" i="7"/>
  <c r="Y642" i="7"/>
  <c r="Y644" i="7"/>
  <c r="Y645" i="7"/>
  <c r="Y646" i="7"/>
  <c r="Y648" i="7"/>
  <c r="Y649" i="7"/>
  <c r="Y650" i="7"/>
  <c r="Y652" i="7"/>
  <c r="Y653" i="7"/>
  <c r="Y654" i="7"/>
  <c r="Y656" i="7"/>
  <c r="Y657" i="7"/>
  <c r="Y658" i="7"/>
  <c r="Y660" i="7"/>
  <c r="Y661" i="7"/>
  <c r="Y662" i="7"/>
  <c r="Y664" i="7"/>
  <c r="Y665" i="7"/>
  <c r="Y666" i="7"/>
  <c r="Y668" i="7"/>
  <c r="Y669" i="7"/>
  <c r="Y670" i="7"/>
  <c r="Y672" i="7"/>
  <c r="Y673" i="7"/>
  <c r="Y674" i="7"/>
  <c r="Y676" i="7"/>
  <c r="Y677" i="7"/>
  <c r="Y678" i="7"/>
  <c r="Y680" i="7"/>
  <c r="Y681" i="7"/>
  <c r="Y682" i="7"/>
  <c r="Y684" i="7"/>
  <c r="Y685" i="7"/>
  <c r="Y686" i="7"/>
  <c r="Y688" i="7"/>
  <c r="Y689" i="7"/>
  <c r="Y690" i="7"/>
  <c r="Y692" i="7"/>
  <c r="Y693" i="7"/>
  <c r="Y694" i="7"/>
  <c r="Y696" i="7"/>
  <c r="Y697" i="7"/>
  <c r="Y698" i="7"/>
  <c r="Y700" i="7"/>
  <c r="Y701" i="7"/>
  <c r="Y702" i="7"/>
  <c r="Y704" i="7"/>
  <c r="Y705" i="7"/>
  <c r="Y706" i="7"/>
  <c r="Y708" i="7"/>
  <c r="Y709" i="7"/>
  <c r="Y710" i="7"/>
  <c r="Y712" i="7"/>
  <c r="Y713" i="7"/>
  <c r="Y714" i="7"/>
  <c r="Y716" i="7"/>
  <c r="Y717" i="7"/>
  <c r="Y718" i="7"/>
  <c r="Y720" i="7"/>
  <c r="Y721" i="7"/>
  <c r="Y722" i="7"/>
  <c r="Y724" i="7"/>
  <c r="Y725" i="7"/>
  <c r="Y726" i="7"/>
  <c r="Y728" i="7"/>
  <c r="Y729" i="7"/>
  <c r="Y730" i="7"/>
  <c r="Y732" i="7"/>
  <c r="Y733" i="7"/>
  <c r="Y734" i="7"/>
  <c r="Y736" i="7"/>
  <c r="Y737" i="7"/>
  <c r="Y738" i="7"/>
  <c r="Y740" i="7"/>
  <c r="Y741" i="7"/>
  <c r="Y742" i="7"/>
  <c r="Y744" i="7"/>
  <c r="Y745" i="7"/>
  <c r="Y746" i="7"/>
  <c r="Y748" i="7"/>
  <c r="Y749" i="7"/>
  <c r="Y750" i="7"/>
  <c r="Y752" i="7"/>
  <c r="Y753" i="7"/>
  <c r="Y754" i="7"/>
  <c r="Y756" i="7"/>
  <c r="Y757" i="7"/>
  <c r="Y758" i="7"/>
  <c r="Y760" i="7"/>
  <c r="Y761" i="7"/>
  <c r="Y762" i="7"/>
  <c r="Y764" i="7"/>
  <c r="Y765" i="7"/>
  <c r="Y766" i="7"/>
  <c r="Y768" i="7"/>
  <c r="Y769" i="7"/>
  <c r="Y770" i="7"/>
  <c r="Y772" i="7"/>
  <c r="Y773" i="7"/>
  <c r="Y774" i="7"/>
  <c r="Y776" i="7"/>
  <c r="Y777" i="7"/>
  <c r="Y778" i="7"/>
  <c r="Y780" i="7"/>
  <c r="Y781" i="7"/>
  <c r="Y782" i="7"/>
  <c r="Y784" i="7"/>
  <c r="Y785" i="7"/>
  <c r="Y786" i="7"/>
  <c r="Y788" i="7"/>
  <c r="Y789" i="7"/>
  <c r="Y790" i="7"/>
  <c r="Y792" i="7"/>
  <c r="Y793" i="7"/>
  <c r="Y794" i="7"/>
  <c r="Y796" i="7"/>
  <c r="Y797" i="7"/>
  <c r="Y798" i="7"/>
  <c r="Y800" i="7"/>
  <c r="Y801" i="7"/>
  <c r="Y802" i="7"/>
  <c r="Y804" i="7"/>
  <c r="Y805" i="7"/>
  <c r="Y806" i="7"/>
  <c r="Y808" i="7"/>
  <c r="Y809" i="7"/>
  <c r="Y810" i="7"/>
  <c r="Y812" i="7"/>
  <c r="Y813" i="7"/>
  <c r="Y814" i="7"/>
  <c r="Y816" i="7"/>
  <c r="Y817" i="7"/>
  <c r="Y818" i="7"/>
  <c r="Y820" i="7"/>
  <c r="Y821" i="7"/>
  <c r="Y822" i="7"/>
  <c r="Y824" i="7"/>
  <c r="Y825" i="7"/>
  <c r="Y826" i="7"/>
  <c r="Y828" i="7"/>
  <c r="Y829" i="7"/>
  <c r="Y830" i="7"/>
  <c r="Y832" i="7"/>
  <c r="Y833" i="7"/>
  <c r="Y834" i="7"/>
  <c r="Y836" i="7"/>
  <c r="Y837" i="7"/>
  <c r="Y838" i="7"/>
  <c r="Y840" i="7"/>
  <c r="Y841" i="7"/>
  <c r="Y842" i="7"/>
  <c r="Y844" i="7"/>
  <c r="Y845" i="7"/>
  <c r="Y846" i="7"/>
  <c r="Y848" i="7"/>
  <c r="Y849" i="7"/>
  <c r="Y850" i="7"/>
  <c r="Y852" i="7"/>
  <c r="Y853" i="7"/>
  <c r="Y854" i="7"/>
  <c r="Y856" i="7"/>
  <c r="Y857" i="7"/>
  <c r="Y858" i="7"/>
  <c r="Y860" i="7"/>
  <c r="Y861" i="7"/>
  <c r="Y862" i="7"/>
  <c r="Y864" i="7"/>
  <c r="Y865" i="7"/>
  <c r="Y866" i="7"/>
  <c r="Y868" i="7"/>
  <c r="Y869" i="7"/>
  <c r="Y870" i="7"/>
  <c r="Y872" i="7"/>
  <c r="Y873" i="7"/>
  <c r="Y874" i="7"/>
  <c r="Y876" i="7"/>
  <c r="Y877" i="7"/>
  <c r="Y878" i="7"/>
  <c r="Y880" i="7"/>
  <c r="Y881" i="7"/>
  <c r="Y882" i="7"/>
  <c r="Y884" i="7"/>
  <c r="Y885" i="7"/>
  <c r="Y886" i="7"/>
  <c r="Y888" i="7"/>
  <c r="Y889" i="7"/>
  <c r="Y890" i="7"/>
  <c r="Y892" i="7"/>
  <c r="Y893" i="7"/>
  <c r="Y894" i="7"/>
  <c r="Y896" i="7"/>
  <c r="Y897" i="7"/>
  <c r="Y898" i="7"/>
  <c r="Y900" i="7"/>
  <c r="Y901" i="7"/>
  <c r="Y902" i="7"/>
  <c r="Y904" i="7"/>
  <c r="Y905" i="7"/>
  <c r="Y906" i="7"/>
  <c r="Y908" i="7"/>
  <c r="Y909" i="7"/>
  <c r="Y910" i="7"/>
  <c r="Y912" i="7"/>
  <c r="Y913" i="7"/>
  <c r="Y914" i="7"/>
  <c r="Y916" i="7"/>
  <c r="Y917" i="7"/>
  <c r="Y918" i="7"/>
  <c r="Y920" i="7"/>
  <c r="Y921" i="7"/>
  <c r="Y922" i="7"/>
  <c r="Y924" i="7"/>
  <c r="Y925" i="7"/>
  <c r="Y926" i="7"/>
  <c r="Y928" i="7"/>
  <c r="Y929" i="7"/>
  <c r="Y930" i="7"/>
  <c r="Y932" i="7"/>
  <c r="Y933" i="7"/>
  <c r="Y934" i="7"/>
  <c r="Y936" i="7"/>
  <c r="Y937" i="7"/>
  <c r="Y938" i="7"/>
  <c r="Y940" i="7"/>
  <c r="Y941" i="7"/>
  <c r="Y942" i="7"/>
  <c r="Y944" i="7"/>
  <c r="Y945" i="7"/>
  <c r="Y946" i="7"/>
  <c r="Y948" i="7"/>
  <c r="Y949" i="7"/>
  <c r="Y950" i="7"/>
  <c r="Y952" i="7"/>
  <c r="Y953" i="7"/>
  <c r="Y954" i="7"/>
  <c r="Y956" i="7"/>
  <c r="Y957" i="7"/>
  <c r="Y958" i="7"/>
  <c r="Y960" i="7"/>
  <c r="Y961" i="7"/>
  <c r="Y962" i="7"/>
  <c r="Y964" i="7"/>
  <c r="Y965" i="7"/>
  <c r="Y966" i="7"/>
  <c r="Y968" i="7"/>
  <c r="Y969" i="7"/>
  <c r="Y970" i="7"/>
  <c r="Y972" i="7"/>
  <c r="Y973" i="7"/>
  <c r="Y974" i="7"/>
  <c r="Y976" i="7"/>
  <c r="Y977" i="7"/>
  <c r="Y978" i="7"/>
  <c r="Y980" i="7"/>
  <c r="Y981" i="7"/>
  <c r="Y982" i="7"/>
  <c r="Y984" i="7"/>
  <c r="Y985" i="7"/>
  <c r="Y986" i="7"/>
  <c r="Y988" i="7"/>
  <c r="Y989" i="7"/>
  <c r="Y990" i="7"/>
  <c r="Y992" i="7"/>
  <c r="Y993" i="7"/>
  <c r="Y994" i="7"/>
  <c r="Y996" i="7"/>
  <c r="Y997" i="7"/>
  <c r="Y998" i="7"/>
  <c r="Y1000" i="7"/>
  <c r="Y1001" i="7"/>
  <c r="Y1002" i="7"/>
  <c r="Y1004" i="7"/>
  <c r="Y1005" i="7"/>
  <c r="Y1006" i="7"/>
  <c r="Y1008" i="7"/>
  <c r="Y1009" i="7"/>
  <c r="Y1010" i="7"/>
  <c r="Y1012" i="7"/>
  <c r="Y1013" i="7"/>
  <c r="Y1014" i="7"/>
  <c r="Y1016" i="7"/>
  <c r="Y1017" i="7"/>
  <c r="Y1018" i="7"/>
  <c r="Y1020" i="7"/>
  <c r="Y1021" i="7"/>
  <c r="Y1022" i="7"/>
  <c r="Y1024" i="7"/>
  <c r="Y1025" i="7"/>
  <c r="Y1026" i="7"/>
  <c r="Y1028" i="7"/>
  <c r="Y1029" i="7"/>
  <c r="Y1030" i="7"/>
  <c r="Y1032" i="7"/>
  <c r="Y1033" i="7"/>
  <c r="Y1034" i="7"/>
  <c r="Y1036" i="7"/>
  <c r="Y1037" i="7"/>
  <c r="Y1038" i="7"/>
  <c r="Y1040" i="7"/>
  <c r="Y1041" i="7"/>
  <c r="Y1042" i="7"/>
  <c r="Y1044" i="7"/>
  <c r="Y1045" i="7"/>
  <c r="Y1046" i="7"/>
  <c r="Y1048" i="7"/>
  <c r="Y1049" i="7"/>
  <c r="Y1050" i="7"/>
  <c r="Y1052" i="7"/>
  <c r="Y1053" i="7"/>
  <c r="Y1054" i="7"/>
  <c r="Y1056" i="7"/>
  <c r="Y1057" i="7"/>
  <c r="Y1058" i="7"/>
  <c r="Y1060" i="7"/>
  <c r="Y1061" i="7"/>
  <c r="Y1062" i="7"/>
  <c r="Y1064" i="7"/>
  <c r="Y1065" i="7"/>
  <c r="Y1066" i="7"/>
  <c r="Y1068" i="7"/>
  <c r="Y1069" i="7"/>
  <c r="Y1070" i="7"/>
  <c r="Y1072" i="7"/>
  <c r="Y1073" i="7"/>
  <c r="Y1074" i="7"/>
  <c r="Y1076" i="7"/>
  <c r="Y1077" i="7"/>
  <c r="Y1078" i="7"/>
  <c r="Y1080" i="7"/>
  <c r="Y1081" i="7"/>
  <c r="Y1082" i="7"/>
  <c r="Y1084" i="7"/>
  <c r="Y1085" i="7"/>
  <c r="Y1086" i="7"/>
  <c r="Y1088" i="7"/>
  <c r="Y1089" i="7"/>
  <c r="Y1090" i="7"/>
  <c r="Y1092" i="7"/>
  <c r="Y1093" i="7"/>
  <c r="Y1094" i="7"/>
  <c r="Y1096" i="7"/>
  <c r="Y1097" i="7"/>
  <c r="Y1098" i="7"/>
  <c r="Y1100" i="7"/>
  <c r="Y1101" i="7"/>
  <c r="Y1102" i="7"/>
  <c r="Y1104" i="7"/>
  <c r="Y1105" i="7"/>
  <c r="Y1106" i="7"/>
  <c r="Y1108" i="7"/>
  <c r="Y1109" i="7"/>
  <c r="Y1110" i="7"/>
  <c r="Y1112" i="7"/>
  <c r="Y1113" i="7"/>
  <c r="Y1114" i="7"/>
  <c r="Y1116" i="7"/>
  <c r="Y1117" i="7"/>
  <c r="Y1118" i="7"/>
  <c r="Y1120" i="7"/>
  <c r="Y1121" i="7"/>
  <c r="Y1122" i="7"/>
  <c r="Y1124" i="7"/>
  <c r="Y1125" i="7"/>
  <c r="Y1126" i="7"/>
  <c r="Y1128" i="7"/>
  <c r="Y1129" i="7"/>
  <c r="Y1130" i="7"/>
  <c r="Y1132" i="7"/>
  <c r="Y1133" i="7"/>
  <c r="Y1134" i="7"/>
  <c r="Y1136" i="7"/>
  <c r="Y1137" i="7"/>
  <c r="Y1138" i="7"/>
  <c r="Y1140" i="7"/>
  <c r="Y1141" i="7"/>
  <c r="Y1142" i="7"/>
  <c r="Y1144" i="7"/>
  <c r="Y1145" i="7"/>
  <c r="Y1146" i="7"/>
  <c r="Y1148" i="7"/>
  <c r="Y1149" i="7"/>
  <c r="Y1150" i="7"/>
  <c r="Y1152" i="7"/>
  <c r="Y1153" i="7"/>
  <c r="Y1154" i="7"/>
  <c r="Y1156" i="7"/>
  <c r="Y1157" i="7"/>
  <c r="Y1158" i="7"/>
  <c r="Y1160" i="7"/>
  <c r="Y1161" i="7"/>
  <c r="Y1162" i="7"/>
  <c r="Y1164" i="7"/>
  <c r="Y1165" i="7"/>
  <c r="Y1166" i="7"/>
  <c r="Y1168" i="7"/>
  <c r="Y1169" i="7"/>
  <c r="Y1170" i="7"/>
  <c r="Y1172" i="7"/>
  <c r="Y1173" i="7"/>
  <c r="Y1174" i="7"/>
  <c r="Y1176" i="7"/>
  <c r="Y1177" i="7"/>
  <c r="Y1178" i="7"/>
  <c r="Y1180" i="7"/>
  <c r="Y1181" i="7"/>
  <c r="Y1182" i="7"/>
  <c r="Y1184" i="7"/>
  <c r="Y1185" i="7"/>
  <c r="Y1186" i="7"/>
  <c r="Y1188" i="7"/>
  <c r="Y1189" i="7"/>
  <c r="Y1190" i="7"/>
  <c r="Y1192" i="7"/>
  <c r="Y1193" i="7"/>
  <c r="Y1194" i="7"/>
  <c r="Y1196" i="7"/>
  <c r="Y1197" i="7"/>
  <c r="Y1198" i="7"/>
  <c r="Y1200" i="7"/>
  <c r="Y1201" i="7"/>
  <c r="Y1202" i="7"/>
  <c r="Y1204" i="7"/>
  <c r="Y1205" i="7"/>
  <c r="Y1206" i="7"/>
  <c r="Y1208" i="7"/>
  <c r="Y1209" i="7"/>
  <c r="Y1210" i="7"/>
  <c r="Y1212" i="7"/>
  <c r="Y1213" i="7"/>
  <c r="Y1214" i="7"/>
  <c r="Y1216" i="7"/>
  <c r="Y1217" i="7"/>
  <c r="Y1218" i="7"/>
  <c r="Y1220" i="7"/>
  <c r="Y1221" i="7"/>
  <c r="Y1222" i="7"/>
  <c r="Y1224" i="7"/>
  <c r="Y1225" i="7"/>
  <c r="Y1226" i="7"/>
  <c r="Y1228" i="7"/>
  <c r="Y1229" i="7"/>
  <c r="Y1230" i="7"/>
  <c r="Y1232" i="7"/>
  <c r="Y1233" i="7"/>
  <c r="Y1234" i="7"/>
  <c r="Y1236" i="7"/>
  <c r="Y1237" i="7"/>
  <c r="Y1238" i="7"/>
  <c r="Y1240" i="7"/>
  <c r="Y1241" i="7"/>
  <c r="Y1242" i="7"/>
  <c r="Y1244" i="7"/>
  <c r="Y1245" i="7"/>
  <c r="Y1246" i="7"/>
  <c r="Y1248" i="7"/>
  <c r="Y1249" i="7"/>
  <c r="Y1250" i="7"/>
  <c r="Y1252" i="7"/>
  <c r="Y1253" i="7"/>
  <c r="Y1254" i="7"/>
  <c r="Y1256" i="7"/>
  <c r="Y1257" i="7"/>
  <c r="Y1258" i="7"/>
  <c r="Y1260" i="7"/>
  <c r="Y1261" i="7"/>
  <c r="Y1262" i="7"/>
  <c r="Y1264" i="7"/>
  <c r="Y1265" i="7"/>
  <c r="Y1266" i="7"/>
  <c r="Y1268" i="7"/>
  <c r="Y1269" i="7"/>
  <c r="Y1270" i="7"/>
  <c r="Y1272" i="7"/>
  <c r="Y1273" i="7"/>
  <c r="Y1274" i="7"/>
  <c r="Y1276" i="7"/>
  <c r="Y1277" i="7"/>
  <c r="Y1278" i="7"/>
  <c r="Y1280" i="7"/>
  <c r="Y1281" i="7"/>
  <c r="Y1282" i="7"/>
  <c r="Y1284" i="7"/>
  <c r="Y1285" i="7"/>
  <c r="Y1286" i="7"/>
  <c r="Y1288" i="7"/>
  <c r="Y1289" i="7"/>
  <c r="Y1290" i="7"/>
  <c r="Y1292" i="7"/>
  <c r="Y1293" i="7"/>
  <c r="Y1294" i="7"/>
  <c r="Y1296" i="7"/>
  <c r="Y1297" i="7"/>
  <c r="Y1298" i="7"/>
  <c r="Y1300" i="7"/>
  <c r="Y1301" i="7"/>
  <c r="Y1302" i="7"/>
  <c r="Y1304" i="7"/>
  <c r="Y1305" i="7"/>
  <c r="Y1306" i="7"/>
  <c r="Y1308" i="7"/>
  <c r="Y1309" i="7"/>
  <c r="Y1310" i="7"/>
  <c r="Y1312" i="7"/>
  <c r="Y1313" i="7"/>
  <c r="Y1314" i="7"/>
  <c r="Y1316" i="7"/>
  <c r="Y1317" i="7"/>
  <c r="Y1318" i="7"/>
  <c r="Y1320" i="7"/>
  <c r="Y1321" i="7"/>
  <c r="Y1322" i="7"/>
  <c r="Y1324" i="7"/>
  <c r="Y1325" i="7"/>
  <c r="Y1326" i="7"/>
  <c r="Y1328" i="7"/>
  <c r="Y1329" i="7"/>
  <c r="Y1330" i="7"/>
  <c r="Y1332" i="7"/>
  <c r="Y1333" i="7"/>
  <c r="Y1334" i="7"/>
  <c r="Y1336" i="7"/>
  <c r="Y1337" i="7"/>
  <c r="Y1338" i="7"/>
  <c r="Y1340" i="7"/>
  <c r="Y1341" i="7"/>
  <c r="Y1342" i="7"/>
  <c r="Y1344" i="7"/>
  <c r="Y1345" i="7"/>
  <c r="Y1346" i="7"/>
  <c r="Y1348" i="7"/>
  <c r="Y1349" i="7"/>
  <c r="Y1350" i="7"/>
  <c r="Y1352" i="7"/>
  <c r="Y1353" i="7"/>
  <c r="Y1354" i="7"/>
  <c r="Y1356" i="7"/>
  <c r="Y1357" i="7"/>
  <c r="Y1358" i="7"/>
  <c r="Y1360" i="7"/>
  <c r="Y1361" i="7"/>
  <c r="Y1362" i="7"/>
  <c r="Y1364" i="7"/>
  <c r="Y1365" i="7"/>
  <c r="Y1366" i="7"/>
  <c r="Y1368" i="7"/>
  <c r="Y1369" i="7"/>
  <c r="Y1370" i="7"/>
  <c r="Y1372" i="7"/>
  <c r="Y1373" i="7"/>
  <c r="Y1374" i="7"/>
  <c r="Y1376" i="7"/>
  <c r="Y1377" i="7"/>
  <c r="Y1378" i="7"/>
  <c r="Y1380" i="7"/>
  <c r="Y1381" i="7"/>
  <c r="Y1382" i="7"/>
  <c r="Y1384" i="7"/>
  <c r="Y1385" i="7"/>
  <c r="Y1386" i="7"/>
  <c r="Y1388" i="7"/>
  <c r="Y1389" i="7"/>
  <c r="Y1390" i="7"/>
  <c r="Y1392" i="7"/>
  <c r="Y1393" i="7"/>
  <c r="Y1394" i="7"/>
  <c r="Y1396" i="7"/>
  <c r="Y1397" i="7"/>
  <c r="Y1398" i="7"/>
  <c r="Y1400" i="7"/>
  <c r="Y1401" i="7"/>
  <c r="Y1402" i="7"/>
  <c r="Y1404" i="7"/>
  <c r="Y1405" i="7"/>
  <c r="Y1406" i="7"/>
  <c r="Y1408" i="7"/>
  <c r="Y1409" i="7"/>
  <c r="Y1410" i="7"/>
  <c r="Y1412" i="7"/>
  <c r="Y1413" i="7"/>
  <c r="Y1414" i="7"/>
  <c r="Y1416" i="7"/>
  <c r="Y1417" i="7"/>
  <c r="Y1418" i="7"/>
  <c r="Y1420" i="7"/>
  <c r="Y1421" i="7"/>
  <c r="Y1422" i="7"/>
  <c r="Y1424" i="7"/>
  <c r="Y1425" i="7"/>
  <c r="Y1426" i="7"/>
  <c r="Y1428" i="7"/>
  <c r="Y1429" i="7"/>
  <c r="Y1430" i="7"/>
  <c r="Y1432" i="7"/>
  <c r="Y1433" i="7"/>
  <c r="Y1434" i="7"/>
  <c r="Y1436" i="7"/>
  <c r="Y1437" i="7"/>
  <c r="Y1438" i="7"/>
  <c r="Y1440" i="7"/>
  <c r="Y1441" i="7"/>
  <c r="Y1442" i="7"/>
  <c r="Y1444" i="7"/>
  <c r="Y1445" i="7"/>
  <c r="Y1446" i="7"/>
  <c r="Y1448" i="7"/>
  <c r="Y1449" i="7"/>
  <c r="Y1450" i="7"/>
  <c r="Y1452" i="7"/>
  <c r="Y1453" i="7"/>
  <c r="Y1454" i="7"/>
  <c r="Y1456" i="7"/>
  <c r="Y1457" i="7"/>
  <c r="Y1458" i="7"/>
  <c r="Y1460" i="7"/>
  <c r="Y1461" i="7"/>
  <c r="Y1462" i="7"/>
  <c r="Y1464" i="7"/>
  <c r="Y1465" i="7"/>
  <c r="Y1466" i="7"/>
  <c r="Y1468" i="7"/>
  <c r="Y1469" i="7"/>
  <c r="Y1470" i="7"/>
  <c r="Y1472" i="7"/>
  <c r="Y1473" i="7"/>
  <c r="Y1474" i="7"/>
  <c r="Y1476" i="7"/>
  <c r="Y1477" i="7"/>
  <c r="Y1478" i="7"/>
  <c r="Y1480" i="7"/>
  <c r="Y1481" i="7"/>
  <c r="Y1482" i="7"/>
  <c r="Y1484" i="7"/>
  <c r="Y1485" i="7"/>
  <c r="Y1486" i="7"/>
  <c r="Y1488" i="7"/>
  <c r="Y1489" i="7"/>
  <c r="Y1490" i="7"/>
  <c r="Y1492" i="7"/>
  <c r="Y1493" i="7"/>
  <c r="Y1494" i="7"/>
  <c r="Y1496" i="7"/>
  <c r="Y1497" i="7"/>
  <c r="Y1498" i="7"/>
  <c r="Y1500" i="7"/>
  <c r="Y1501" i="7"/>
  <c r="Y1502" i="7"/>
  <c r="Y1504" i="7"/>
  <c r="Y1505" i="7"/>
  <c r="Y1506" i="7"/>
  <c r="H8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D5" i="19"/>
  <c r="K5" i="19" s="1"/>
  <c r="L3" i="3"/>
  <c r="L4" i="3"/>
  <c r="I7" i="7" s="1"/>
  <c r="L2" i="3"/>
  <c r="AI7" i="7" l="1"/>
  <c r="AJ7" i="7" s="1"/>
  <c r="B15" i="16"/>
  <c r="B19" i="16" s="1"/>
  <c r="B20" i="16" l="1"/>
  <c r="B25" i="16" s="1"/>
  <c r="B30" i="16" s="1"/>
  <c r="A7" i="7"/>
  <c r="A32" i="16" l="1"/>
  <c r="B31" i="16"/>
  <c r="A34" i="16" s="1"/>
  <c r="A8" i="7"/>
  <c r="A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323" i="19"/>
  <c r="J324" i="19"/>
  <c r="J325" i="19"/>
  <c r="J326" i="19"/>
  <c r="J327" i="19"/>
  <c r="J328" i="19"/>
  <c r="J329" i="19"/>
  <c r="J330" i="19"/>
  <c r="J331" i="19"/>
  <c r="J332" i="19"/>
  <c r="J333" i="19"/>
  <c r="J334" i="19"/>
  <c r="J335" i="19"/>
  <c r="J336" i="19"/>
  <c r="J337" i="19"/>
  <c r="J338" i="19"/>
  <c r="J339" i="19"/>
  <c r="J340" i="19"/>
  <c r="J341" i="19"/>
  <c r="J342" i="19"/>
  <c r="J343" i="19"/>
  <c r="J344" i="19"/>
  <c r="J345" i="19"/>
  <c r="J346" i="19"/>
  <c r="J347" i="19"/>
  <c r="J348" i="19"/>
  <c r="J349" i="19"/>
  <c r="J350" i="19"/>
  <c r="J351" i="19"/>
  <c r="J352" i="19"/>
  <c r="J353" i="19"/>
  <c r="J354" i="19"/>
  <c r="J355" i="19"/>
  <c r="J356" i="19"/>
  <c r="J357" i="19"/>
  <c r="J358" i="19"/>
  <c r="J359" i="19"/>
  <c r="J360" i="19"/>
  <c r="J361" i="19"/>
  <c r="J362" i="19"/>
  <c r="J363" i="19"/>
  <c r="J364" i="19"/>
  <c r="J365" i="19"/>
  <c r="J366" i="19"/>
  <c r="J367" i="19"/>
  <c r="J368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81" i="19"/>
  <c r="J382" i="19"/>
  <c r="J383" i="19"/>
  <c r="J384" i="19"/>
  <c r="J385" i="19"/>
  <c r="J386" i="19"/>
  <c r="J387" i="19"/>
  <c r="J388" i="19"/>
  <c r="J389" i="19"/>
  <c r="J390" i="19"/>
  <c r="J391" i="19"/>
  <c r="J392" i="19"/>
  <c r="J393" i="19"/>
  <c r="J394" i="19"/>
  <c r="J395" i="19"/>
  <c r="J396" i="19"/>
  <c r="J397" i="19"/>
  <c r="J398" i="19"/>
  <c r="J399" i="19"/>
  <c r="J400" i="19"/>
  <c r="J401" i="19"/>
  <c r="J402" i="19"/>
  <c r="J403" i="19"/>
  <c r="J404" i="19"/>
  <c r="J405" i="19"/>
  <c r="J406" i="19"/>
  <c r="J407" i="19"/>
  <c r="J408" i="19"/>
  <c r="J409" i="19"/>
  <c r="J410" i="19"/>
  <c r="J411" i="19"/>
  <c r="J412" i="19"/>
  <c r="J413" i="19"/>
  <c r="J414" i="19"/>
  <c r="J415" i="19"/>
  <c r="J416" i="19"/>
  <c r="J417" i="19"/>
  <c r="J418" i="19"/>
  <c r="J419" i="19"/>
  <c r="J420" i="19"/>
  <c r="J421" i="19"/>
  <c r="J422" i="19"/>
  <c r="J423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40" i="19"/>
  <c r="J441" i="19"/>
  <c r="J442" i="19"/>
  <c r="J443" i="19"/>
  <c r="J444" i="19"/>
  <c r="J445" i="19"/>
  <c r="J446" i="19"/>
  <c r="J447" i="19"/>
  <c r="J448" i="19"/>
  <c r="J449" i="19"/>
  <c r="J450" i="19"/>
  <c r="J451" i="19"/>
  <c r="J452" i="19"/>
  <c r="J453" i="19"/>
  <c r="J454" i="19"/>
  <c r="J455" i="19"/>
  <c r="J456" i="19"/>
  <c r="J457" i="19"/>
  <c r="J458" i="19"/>
  <c r="J459" i="19"/>
  <c r="J460" i="19"/>
  <c r="J461" i="19"/>
  <c r="J462" i="19"/>
  <c r="J463" i="19"/>
  <c r="J464" i="19"/>
  <c r="J465" i="19"/>
  <c r="J466" i="19"/>
  <c r="J467" i="19"/>
  <c r="J468" i="19"/>
  <c r="J469" i="19"/>
  <c r="J470" i="19"/>
  <c r="J471" i="19"/>
  <c r="J472" i="19"/>
  <c r="J473" i="19"/>
  <c r="J474" i="19"/>
  <c r="J475" i="19"/>
  <c r="J476" i="19"/>
  <c r="J477" i="19"/>
  <c r="J478" i="19"/>
  <c r="J479" i="19"/>
  <c r="J480" i="19"/>
  <c r="J481" i="19"/>
  <c r="J482" i="19"/>
  <c r="J483" i="19"/>
  <c r="J484" i="19"/>
  <c r="J485" i="19"/>
  <c r="J486" i="19"/>
  <c r="J487" i="19"/>
  <c r="J488" i="19"/>
  <c r="J489" i="19"/>
  <c r="J490" i="19"/>
  <c r="J491" i="19"/>
  <c r="J492" i="19"/>
  <c r="J493" i="19"/>
  <c r="J494" i="19"/>
  <c r="J495" i="19"/>
  <c r="J496" i="19"/>
  <c r="J497" i="19"/>
  <c r="J498" i="19"/>
  <c r="J499" i="19"/>
  <c r="J500" i="19"/>
  <c r="J501" i="19"/>
  <c r="J502" i="19"/>
  <c r="J503" i="19"/>
  <c r="J504" i="19"/>
  <c r="J505" i="19"/>
  <c r="J506" i="19"/>
  <c r="J507" i="19"/>
  <c r="J508" i="19"/>
  <c r="J509" i="19"/>
  <c r="J510" i="19"/>
  <c r="J511" i="19"/>
  <c r="J512" i="19"/>
  <c r="J513" i="19"/>
  <c r="J514" i="19"/>
  <c r="J515" i="19"/>
  <c r="J516" i="19"/>
  <c r="J517" i="19"/>
  <c r="J518" i="19"/>
  <c r="J519" i="19"/>
  <c r="J520" i="19"/>
  <c r="J521" i="19"/>
  <c r="J522" i="19"/>
  <c r="J523" i="19"/>
  <c r="J524" i="19"/>
  <c r="J525" i="19"/>
  <c r="J526" i="19"/>
  <c r="J527" i="19"/>
  <c r="J528" i="19"/>
  <c r="J529" i="19"/>
  <c r="J530" i="19"/>
  <c r="J531" i="19"/>
  <c r="J532" i="19"/>
  <c r="J533" i="19"/>
  <c r="J534" i="19"/>
  <c r="J535" i="19"/>
  <c r="J536" i="19"/>
  <c r="J537" i="19"/>
  <c r="J538" i="19"/>
  <c r="J539" i="19"/>
  <c r="J540" i="19"/>
  <c r="J541" i="19"/>
  <c r="J542" i="19"/>
  <c r="J543" i="19"/>
  <c r="J544" i="19"/>
  <c r="J545" i="19"/>
  <c r="J546" i="19"/>
  <c r="J547" i="19"/>
  <c r="J548" i="19"/>
  <c r="J549" i="19"/>
  <c r="J550" i="19"/>
  <c r="J551" i="19"/>
  <c r="J552" i="19"/>
  <c r="J553" i="19"/>
  <c r="J554" i="19"/>
  <c r="J555" i="19"/>
  <c r="J556" i="19"/>
  <c r="J557" i="19"/>
  <c r="J558" i="19"/>
  <c r="J559" i="19"/>
  <c r="J560" i="19"/>
  <c r="J561" i="19"/>
  <c r="J562" i="19"/>
  <c r="J563" i="19"/>
  <c r="J564" i="19"/>
  <c r="J565" i="19"/>
  <c r="J566" i="19"/>
  <c r="J567" i="19"/>
  <c r="J568" i="19"/>
  <c r="J569" i="19"/>
  <c r="J570" i="19"/>
  <c r="J571" i="19"/>
  <c r="J572" i="19"/>
  <c r="J573" i="19"/>
  <c r="J574" i="19"/>
  <c r="J575" i="19"/>
  <c r="J576" i="19"/>
  <c r="J577" i="19"/>
  <c r="J578" i="19"/>
  <c r="J579" i="19"/>
  <c r="J580" i="19"/>
  <c r="J581" i="19"/>
  <c r="J582" i="19"/>
  <c r="J583" i="19"/>
  <c r="J584" i="19"/>
  <c r="J585" i="19"/>
  <c r="J586" i="19"/>
  <c r="J587" i="19"/>
  <c r="J588" i="19"/>
  <c r="J589" i="19"/>
  <c r="J590" i="19"/>
  <c r="J591" i="19"/>
  <c r="J592" i="19"/>
  <c r="J593" i="19"/>
  <c r="J594" i="19"/>
  <c r="J595" i="19"/>
  <c r="J596" i="19"/>
  <c r="J597" i="19"/>
  <c r="J598" i="19"/>
  <c r="J599" i="19"/>
  <c r="J600" i="19"/>
  <c r="J601" i="19"/>
  <c r="J602" i="19"/>
  <c r="J603" i="19"/>
  <c r="J604" i="19"/>
  <c r="J605" i="19"/>
  <c r="J606" i="19"/>
  <c r="J607" i="19"/>
  <c r="J608" i="19"/>
  <c r="J609" i="19"/>
  <c r="J610" i="19"/>
  <c r="J611" i="19"/>
  <c r="J612" i="19"/>
  <c r="J613" i="19"/>
  <c r="J614" i="19"/>
  <c r="J615" i="19"/>
  <c r="J616" i="19"/>
  <c r="J617" i="19"/>
  <c r="J618" i="19"/>
  <c r="J619" i="19"/>
  <c r="J620" i="19"/>
  <c r="J621" i="19"/>
  <c r="J622" i="19"/>
  <c r="J623" i="19"/>
  <c r="J624" i="19"/>
  <c r="J625" i="19"/>
  <c r="J626" i="19"/>
  <c r="J627" i="19"/>
  <c r="J628" i="19"/>
  <c r="J629" i="19"/>
  <c r="J630" i="19"/>
  <c r="J631" i="19"/>
  <c r="J632" i="19"/>
  <c r="J633" i="19"/>
  <c r="J634" i="19"/>
  <c r="J635" i="19"/>
  <c r="J636" i="19"/>
  <c r="J637" i="19"/>
  <c r="J638" i="19"/>
  <c r="J639" i="19"/>
  <c r="J640" i="19"/>
  <c r="J641" i="19"/>
  <c r="J642" i="19"/>
  <c r="J643" i="19"/>
  <c r="J644" i="19"/>
  <c r="J645" i="19"/>
  <c r="J646" i="19"/>
  <c r="J647" i="19"/>
  <c r="J648" i="19"/>
  <c r="J649" i="19"/>
  <c r="J650" i="19"/>
  <c r="J651" i="19"/>
  <c r="J652" i="19"/>
  <c r="J653" i="19"/>
  <c r="J654" i="19"/>
  <c r="J655" i="19"/>
  <c r="J656" i="19"/>
  <c r="J657" i="19"/>
  <c r="J658" i="19"/>
  <c r="J659" i="19"/>
  <c r="J660" i="19"/>
  <c r="J661" i="19"/>
  <c r="J662" i="19"/>
  <c r="J663" i="19"/>
  <c r="J664" i="19"/>
  <c r="J665" i="19"/>
  <c r="J666" i="19"/>
  <c r="J667" i="19"/>
  <c r="J668" i="19"/>
  <c r="J669" i="19"/>
  <c r="J670" i="19"/>
  <c r="J671" i="19"/>
  <c r="J672" i="19"/>
  <c r="J673" i="19"/>
  <c r="J674" i="19"/>
  <c r="J675" i="19"/>
  <c r="J676" i="19"/>
  <c r="J677" i="19"/>
  <c r="J678" i="19"/>
  <c r="J679" i="19"/>
  <c r="J680" i="19"/>
  <c r="J681" i="19"/>
  <c r="J682" i="19"/>
  <c r="J683" i="19"/>
  <c r="J684" i="19"/>
  <c r="J685" i="19"/>
  <c r="J686" i="19"/>
  <c r="J687" i="19"/>
  <c r="J688" i="19"/>
  <c r="J689" i="19"/>
  <c r="J690" i="19"/>
  <c r="J691" i="19"/>
  <c r="J692" i="19"/>
  <c r="J693" i="19"/>
  <c r="J694" i="19"/>
  <c r="J695" i="19"/>
  <c r="J696" i="19"/>
  <c r="J697" i="19"/>
  <c r="J698" i="19"/>
  <c r="J699" i="19"/>
  <c r="J700" i="19"/>
  <c r="J701" i="19"/>
  <c r="J702" i="19"/>
  <c r="J703" i="19"/>
  <c r="J704" i="19"/>
  <c r="J705" i="19"/>
  <c r="J706" i="19"/>
  <c r="J707" i="19"/>
  <c r="J708" i="19"/>
  <c r="J709" i="19"/>
  <c r="J710" i="19"/>
  <c r="J711" i="19"/>
  <c r="J712" i="19"/>
  <c r="J713" i="19"/>
  <c r="J714" i="19"/>
  <c r="J715" i="19"/>
  <c r="J716" i="19"/>
  <c r="J717" i="19"/>
  <c r="J718" i="19"/>
  <c r="J719" i="19"/>
  <c r="J720" i="19"/>
  <c r="J721" i="19"/>
  <c r="J722" i="19"/>
  <c r="J723" i="19"/>
  <c r="J724" i="19"/>
  <c r="J725" i="19"/>
  <c r="J726" i="19"/>
  <c r="J727" i="19"/>
  <c r="J728" i="19"/>
  <c r="J729" i="19"/>
  <c r="J730" i="19"/>
  <c r="J731" i="19"/>
  <c r="J732" i="19"/>
  <c r="J733" i="19"/>
  <c r="J734" i="19"/>
  <c r="J735" i="19"/>
  <c r="J736" i="19"/>
  <c r="J737" i="19"/>
  <c r="J738" i="19"/>
  <c r="J739" i="19"/>
  <c r="J740" i="19"/>
  <c r="J741" i="19"/>
  <c r="J742" i="19"/>
  <c r="J743" i="19"/>
  <c r="J744" i="19"/>
  <c r="J745" i="19"/>
  <c r="J746" i="19"/>
  <c r="J747" i="19"/>
  <c r="J748" i="19"/>
  <c r="J749" i="19"/>
  <c r="J750" i="19"/>
  <c r="J751" i="19"/>
  <c r="J752" i="19"/>
  <c r="J753" i="19"/>
  <c r="J754" i="19"/>
  <c r="J755" i="19"/>
  <c r="J756" i="19"/>
  <c r="J757" i="19"/>
  <c r="J758" i="19"/>
  <c r="J759" i="19"/>
  <c r="J760" i="19"/>
  <c r="J761" i="19"/>
  <c r="J762" i="19"/>
  <c r="J763" i="19"/>
  <c r="J764" i="19"/>
  <c r="J765" i="19"/>
  <c r="J766" i="19"/>
  <c r="J767" i="19"/>
  <c r="J768" i="19"/>
  <c r="J769" i="19"/>
  <c r="J770" i="19"/>
  <c r="J771" i="19"/>
  <c r="J772" i="19"/>
  <c r="J773" i="19"/>
  <c r="J774" i="19"/>
  <c r="J775" i="19"/>
  <c r="J776" i="19"/>
  <c r="J777" i="19"/>
  <c r="J778" i="19"/>
  <c r="J779" i="19"/>
  <c r="J780" i="19"/>
  <c r="J781" i="19"/>
  <c r="J782" i="19"/>
  <c r="J783" i="19"/>
  <c r="J784" i="19"/>
  <c r="J785" i="19"/>
  <c r="J786" i="19"/>
  <c r="J787" i="19"/>
  <c r="J788" i="19"/>
  <c r="J789" i="19"/>
  <c r="J790" i="19"/>
  <c r="J791" i="19"/>
  <c r="J792" i="19"/>
  <c r="J793" i="19"/>
  <c r="J794" i="19"/>
  <c r="J795" i="19"/>
  <c r="J796" i="19"/>
  <c r="J797" i="19"/>
  <c r="J798" i="19"/>
  <c r="J799" i="19"/>
  <c r="J800" i="19"/>
  <c r="J801" i="19"/>
  <c r="J802" i="19"/>
  <c r="J803" i="19"/>
  <c r="J804" i="19"/>
  <c r="J805" i="19"/>
  <c r="J806" i="19"/>
  <c r="J807" i="19"/>
  <c r="J808" i="19"/>
  <c r="J809" i="19"/>
  <c r="J810" i="19"/>
  <c r="J811" i="19"/>
  <c r="J812" i="19"/>
  <c r="J813" i="19"/>
  <c r="J814" i="19"/>
  <c r="J815" i="19"/>
  <c r="J816" i="19"/>
  <c r="J817" i="19"/>
  <c r="J818" i="19"/>
  <c r="J819" i="19"/>
  <c r="J820" i="19"/>
  <c r="J821" i="19"/>
  <c r="J822" i="19"/>
  <c r="J823" i="19"/>
  <c r="J824" i="19"/>
  <c r="J825" i="19"/>
  <c r="J826" i="19"/>
  <c r="J827" i="19"/>
  <c r="J828" i="19"/>
  <c r="J829" i="19"/>
  <c r="J830" i="19"/>
  <c r="J831" i="19"/>
  <c r="J832" i="19"/>
  <c r="J833" i="19"/>
  <c r="J834" i="19"/>
  <c r="J835" i="19"/>
  <c r="J836" i="19"/>
  <c r="J837" i="19"/>
  <c r="J838" i="19"/>
  <c r="J839" i="19"/>
  <c r="J840" i="19"/>
  <c r="J841" i="19"/>
  <c r="J842" i="19"/>
  <c r="J843" i="19"/>
  <c r="J844" i="19"/>
  <c r="J845" i="19"/>
  <c r="J846" i="19"/>
  <c r="J847" i="19"/>
  <c r="J848" i="19"/>
  <c r="J849" i="19"/>
  <c r="J850" i="19"/>
  <c r="J851" i="19"/>
  <c r="J852" i="19"/>
  <c r="J853" i="19"/>
  <c r="J854" i="19"/>
  <c r="J855" i="19"/>
  <c r="J856" i="19"/>
  <c r="J857" i="19"/>
  <c r="J858" i="19"/>
  <c r="J859" i="19"/>
  <c r="J860" i="19"/>
  <c r="J861" i="19"/>
  <c r="J862" i="19"/>
  <c r="J863" i="19"/>
  <c r="J864" i="19"/>
  <c r="J865" i="19"/>
  <c r="J866" i="19"/>
  <c r="J867" i="19"/>
  <c r="J868" i="19"/>
  <c r="J869" i="19"/>
  <c r="J870" i="19"/>
  <c r="J871" i="19"/>
  <c r="J872" i="19"/>
  <c r="J873" i="19"/>
  <c r="J874" i="19"/>
  <c r="J875" i="19"/>
  <c r="J876" i="19"/>
  <c r="J877" i="19"/>
  <c r="J878" i="19"/>
  <c r="J879" i="19"/>
  <c r="J880" i="19"/>
  <c r="J881" i="19"/>
  <c r="J882" i="19"/>
  <c r="J883" i="19"/>
  <c r="J884" i="19"/>
  <c r="J885" i="19"/>
  <c r="J886" i="19"/>
  <c r="J887" i="19"/>
  <c r="J888" i="19"/>
  <c r="J889" i="19"/>
  <c r="J890" i="19"/>
  <c r="J891" i="19"/>
  <c r="J892" i="19"/>
  <c r="J893" i="19"/>
  <c r="J894" i="19"/>
  <c r="J895" i="19"/>
  <c r="J896" i="19"/>
  <c r="J897" i="19"/>
  <c r="J898" i="19"/>
  <c r="J899" i="19"/>
  <c r="J900" i="19"/>
  <c r="J901" i="19"/>
  <c r="J902" i="19"/>
  <c r="J903" i="19"/>
  <c r="J904" i="19"/>
  <c r="J905" i="19"/>
  <c r="J906" i="19"/>
  <c r="J907" i="19"/>
  <c r="J908" i="19"/>
  <c r="J909" i="19"/>
  <c r="J910" i="19"/>
  <c r="J911" i="19"/>
  <c r="J912" i="19"/>
  <c r="J913" i="19"/>
  <c r="J914" i="19"/>
  <c r="J915" i="19"/>
  <c r="J916" i="19"/>
  <c r="J917" i="19"/>
  <c r="J918" i="19"/>
  <c r="J919" i="19"/>
  <c r="J920" i="19"/>
  <c r="J921" i="19"/>
  <c r="J922" i="19"/>
  <c r="J923" i="19"/>
  <c r="J924" i="19"/>
  <c r="J925" i="19"/>
  <c r="J926" i="19"/>
  <c r="J927" i="19"/>
  <c r="J928" i="19"/>
  <c r="J929" i="19"/>
  <c r="J930" i="19"/>
  <c r="J931" i="19"/>
  <c r="J932" i="19"/>
  <c r="J933" i="19"/>
  <c r="J934" i="19"/>
  <c r="J935" i="19"/>
  <c r="J936" i="19"/>
  <c r="J937" i="19"/>
  <c r="J938" i="19"/>
  <c r="J939" i="19"/>
  <c r="J940" i="19"/>
  <c r="J941" i="19"/>
  <c r="J942" i="19"/>
  <c r="J943" i="19"/>
  <c r="J944" i="19"/>
  <c r="J945" i="19"/>
  <c r="J946" i="19"/>
  <c r="J947" i="19"/>
  <c r="J948" i="19"/>
  <c r="J949" i="19"/>
  <c r="J950" i="19"/>
  <c r="J951" i="19"/>
  <c r="J952" i="19"/>
  <c r="J953" i="19"/>
  <c r="J954" i="19"/>
  <c r="J955" i="19"/>
  <c r="J956" i="19"/>
  <c r="J957" i="19"/>
  <c r="J958" i="19"/>
  <c r="J959" i="19"/>
  <c r="J960" i="19"/>
  <c r="J961" i="19"/>
  <c r="J962" i="19"/>
  <c r="J963" i="19"/>
  <c r="J964" i="19"/>
  <c r="J965" i="19"/>
  <c r="J966" i="19"/>
  <c r="J967" i="19"/>
  <c r="J968" i="19"/>
  <c r="J969" i="19"/>
  <c r="J970" i="19"/>
  <c r="J971" i="19"/>
  <c r="J972" i="19"/>
  <c r="J973" i="19"/>
  <c r="J974" i="19"/>
  <c r="J975" i="19"/>
  <c r="J976" i="19"/>
  <c r="J977" i="19"/>
  <c r="J978" i="19"/>
  <c r="J979" i="19"/>
  <c r="J980" i="19"/>
  <c r="J981" i="19"/>
  <c r="J982" i="19"/>
  <c r="J983" i="19"/>
  <c r="J984" i="19"/>
  <c r="J985" i="19"/>
  <c r="J986" i="19"/>
  <c r="J987" i="19"/>
  <c r="J988" i="19"/>
  <c r="J989" i="19"/>
  <c r="J990" i="19"/>
  <c r="J991" i="19"/>
  <c r="J992" i="19"/>
  <c r="J993" i="19"/>
  <c r="J994" i="19"/>
  <c r="J995" i="19"/>
  <c r="J996" i="19"/>
  <c r="J997" i="19"/>
  <c r="J998" i="19"/>
  <c r="J999" i="19"/>
  <c r="J1000" i="19"/>
  <c r="J1001" i="19"/>
  <c r="J1002" i="19"/>
  <c r="J1003" i="19"/>
  <c r="J1004" i="19"/>
  <c r="J1005" i="19"/>
  <c r="J1006" i="19"/>
  <c r="J1007" i="19"/>
  <c r="J1008" i="19"/>
  <c r="J1009" i="19"/>
  <c r="J1010" i="19"/>
  <c r="J1011" i="19"/>
  <c r="J1012" i="19"/>
  <c r="J1013" i="19"/>
  <c r="J1014" i="19"/>
  <c r="J1015" i="19"/>
  <c r="J1016" i="19"/>
  <c r="J1017" i="19"/>
  <c r="J1018" i="19"/>
  <c r="J1019" i="19"/>
  <c r="J1020" i="19"/>
  <c r="J1021" i="19"/>
  <c r="J1022" i="19"/>
  <c r="J1023" i="19"/>
  <c r="J1024" i="19"/>
  <c r="J1025" i="19"/>
  <c r="J1026" i="19"/>
  <c r="J1027" i="19"/>
  <c r="J1028" i="19"/>
  <c r="J1029" i="19"/>
  <c r="J1030" i="19"/>
  <c r="J1031" i="19"/>
  <c r="J1032" i="19"/>
  <c r="J1033" i="19"/>
  <c r="J1034" i="19"/>
  <c r="J1035" i="19"/>
  <c r="J1036" i="19"/>
  <c r="J1037" i="19"/>
  <c r="J1038" i="19"/>
  <c r="J1039" i="19"/>
  <c r="D6" i="19"/>
  <c r="K6" i="19" s="1"/>
  <c r="D7" i="19"/>
  <c r="K7" i="19" s="1"/>
  <c r="D8" i="19"/>
  <c r="K8" i="19" s="1"/>
  <c r="D9" i="19"/>
  <c r="K9" i="19" s="1"/>
  <c r="D10" i="19"/>
  <c r="K10" i="19" s="1"/>
  <c r="D11" i="19"/>
  <c r="K11" i="19" s="1"/>
  <c r="D12" i="19"/>
  <c r="K12" i="19" s="1"/>
  <c r="D13" i="19"/>
  <c r="K13" i="19" s="1"/>
  <c r="D14" i="19"/>
  <c r="K14" i="19" s="1"/>
  <c r="D15" i="19"/>
  <c r="K15" i="19" s="1"/>
  <c r="D16" i="19"/>
  <c r="K16" i="19" s="1"/>
  <c r="D17" i="19"/>
  <c r="K17" i="19" s="1"/>
  <c r="D18" i="19"/>
  <c r="K18" i="19" s="1"/>
  <c r="D19" i="19"/>
  <c r="K19" i="19" s="1"/>
  <c r="D20" i="19"/>
  <c r="K20" i="19" s="1"/>
  <c r="D21" i="19"/>
  <c r="K21" i="19" s="1"/>
  <c r="D22" i="19"/>
  <c r="K22" i="19" s="1"/>
  <c r="D23" i="19"/>
  <c r="K23" i="19" s="1"/>
  <c r="D24" i="19"/>
  <c r="K24" i="19" s="1"/>
  <c r="D25" i="19"/>
  <c r="K25" i="19" s="1"/>
  <c r="D26" i="19"/>
  <c r="K26" i="19" s="1"/>
  <c r="D27" i="19"/>
  <c r="K27" i="19" s="1"/>
  <c r="D28" i="19"/>
  <c r="K28" i="19" s="1"/>
  <c r="D29" i="19"/>
  <c r="K29" i="19" s="1"/>
  <c r="D30" i="19"/>
  <c r="K30" i="19" s="1"/>
  <c r="D31" i="19"/>
  <c r="K31" i="19" s="1"/>
  <c r="D32" i="19"/>
  <c r="K32" i="19" s="1"/>
  <c r="D33" i="19"/>
  <c r="K33" i="19" s="1"/>
  <c r="D34" i="19"/>
  <c r="K34" i="19" s="1"/>
  <c r="D35" i="19"/>
  <c r="K35" i="19" s="1"/>
  <c r="D36" i="19"/>
  <c r="K36" i="19" s="1"/>
  <c r="D37" i="19"/>
  <c r="K37" i="19" s="1"/>
  <c r="D38" i="19"/>
  <c r="K38" i="19" s="1"/>
  <c r="D39" i="19"/>
  <c r="K39" i="19" s="1"/>
  <c r="D40" i="19"/>
  <c r="K40" i="19" s="1"/>
  <c r="D41" i="19"/>
  <c r="K41" i="19" s="1"/>
  <c r="D42" i="19"/>
  <c r="K42" i="19" s="1"/>
  <c r="D43" i="19"/>
  <c r="K43" i="19" s="1"/>
  <c r="D44" i="19"/>
  <c r="K44" i="19" s="1"/>
  <c r="D45" i="19"/>
  <c r="K45" i="19" s="1"/>
  <c r="D46" i="19"/>
  <c r="K46" i="19" s="1"/>
  <c r="D47" i="19"/>
  <c r="K47" i="19" s="1"/>
  <c r="D48" i="19"/>
  <c r="K48" i="19" s="1"/>
  <c r="D49" i="19"/>
  <c r="K49" i="19" s="1"/>
  <c r="D50" i="19"/>
  <c r="K50" i="19" s="1"/>
  <c r="D51" i="19"/>
  <c r="K51" i="19" s="1"/>
  <c r="D52" i="19"/>
  <c r="K52" i="19" s="1"/>
  <c r="D53" i="19"/>
  <c r="K53" i="19" s="1"/>
  <c r="D54" i="19"/>
  <c r="K54" i="19" s="1"/>
  <c r="D55" i="19"/>
  <c r="K55" i="19" s="1"/>
  <c r="D56" i="19"/>
  <c r="K56" i="19" s="1"/>
  <c r="D57" i="19"/>
  <c r="K57" i="19" s="1"/>
  <c r="D58" i="19"/>
  <c r="K58" i="19" s="1"/>
  <c r="D59" i="19"/>
  <c r="K59" i="19" s="1"/>
  <c r="D60" i="19"/>
  <c r="K60" i="19" s="1"/>
  <c r="D61" i="19"/>
  <c r="K61" i="19" s="1"/>
  <c r="D62" i="19"/>
  <c r="K62" i="19" s="1"/>
  <c r="D63" i="19"/>
  <c r="K63" i="19" s="1"/>
  <c r="D64" i="19"/>
  <c r="K64" i="19" s="1"/>
  <c r="D65" i="19"/>
  <c r="K65" i="19" s="1"/>
  <c r="D66" i="19"/>
  <c r="K66" i="19" s="1"/>
  <c r="D67" i="19"/>
  <c r="K67" i="19" s="1"/>
  <c r="D68" i="19"/>
  <c r="K68" i="19" s="1"/>
  <c r="D69" i="19"/>
  <c r="K69" i="19" s="1"/>
  <c r="D70" i="19"/>
  <c r="K70" i="19" s="1"/>
  <c r="D71" i="19"/>
  <c r="K71" i="19" s="1"/>
  <c r="D72" i="19"/>
  <c r="K72" i="19" s="1"/>
  <c r="D73" i="19"/>
  <c r="K73" i="19" s="1"/>
  <c r="D74" i="19"/>
  <c r="K74" i="19" s="1"/>
  <c r="D75" i="19"/>
  <c r="K75" i="19" s="1"/>
  <c r="D76" i="19"/>
  <c r="K76" i="19" s="1"/>
  <c r="D77" i="19"/>
  <c r="K77" i="19" s="1"/>
  <c r="D78" i="19"/>
  <c r="K78" i="19" s="1"/>
  <c r="D79" i="19"/>
  <c r="K79" i="19" s="1"/>
  <c r="D80" i="19"/>
  <c r="K80" i="19" s="1"/>
  <c r="D81" i="19"/>
  <c r="K81" i="19" s="1"/>
  <c r="D82" i="19"/>
  <c r="K82" i="19" s="1"/>
  <c r="D83" i="19"/>
  <c r="K83" i="19" s="1"/>
  <c r="D84" i="19"/>
  <c r="K84" i="19" s="1"/>
  <c r="D85" i="19"/>
  <c r="K85" i="19" s="1"/>
  <c r="D86" i="19"/>
  <c r="K86" i="19" s="1"/>
  <c r="D87" i="19"/>
  <c r="K87" i="19" s="1"/>
  <c r="D88" i="19"/>
  <c r="K88" i="19" s="1"/>
  <c r="D89" i="19"/>
  <c r="K89" i="19" s="1"/>
  <c r="D90" i="19"/>
  <c r="K90" i="19" s="1"/>
  <c r="D91" i="19"/>
  <c r="K91" i="19" s="1"/>
  <c r="D92" i="19"/>
  <c r="K92" i="19" s="1"/>
  <c r="D93" i="19"/>
  <c r="K93" i="19" s="1"/>
  <c r="D94" i="19"/>
  <c r="K94" i="19" s="1"/>
  <c r="D95" i="19"/>
  <c r="K95" i="19" s="1"/>
  <c r="D96" i="19"/>
  <c r="K96" i="19" s="1"/>
  <c r="D97" i="19"/>
  <c r="K97" i="19" s="1"/>
  <c r="D98" i="19"/>
  <c r="K98" i="19" s="1"/>
  <c r="D99" i="19"/>
  <c r="K99" i="19" s="1"/>
  <c r="D100" i="19"/>
  <c r="K100" i="19" s="1"/>
  <c r="D101" i="19"/>
  <c r="K101" i="19" s="1"/>
  <c r="D102" i="19"/>
  <c r="K102" i="19" s="1"/>
  <c r="D103" i="19"/>
  <c r="K103" i="19" s="1"/>
  <c r="D104" i="19"/>
  <c r="K104" i="19" s="1"/>
  <c r="D105" i="19"/>
  <c r="K105" i="19" s="1"/>
  <c r="D106" i="19"/>
  <c r="K106" i="19" s="1"/>
  <c r="D107" i="19"/>
  <c r="K107" i="19" s="1"/>
  <c r="D108" i="19"/>
  <c r="K108" i="19" s="1"/>
  <c r="D109" i="19"/>
  <c r="K109" i="19" s="1"/>
  <c r="D110" i="19"/>
  <c r="K110" i="19" s="1"/>
  <c r="D111" i="19"/>
  <c r="K111" i="19" s="1"/>
  <c r="D112" i="19"/>
  <c r="K112" i="19" s="1"/>
  <c r="D113" i="19"/>
  <c r="K113" i="19" s="1"/>
  <c r="D114" i="19"/>
  <c r="K114" i="19" s="1"/>
  <c r="D115" i="19"/>
  <c r="K115" i="19" s="1"/>
  <c r="D116" i="19"/>
  <c r="K116" i="19" s="1"/>
  <c r="D117" i="19"/>
  <c r="K117" i="19" s="1"/>
  <c r="D118" i="19"/>
  <c r="K118" i="19" s="1"/>
  <c r="D119" i="19"/>
  <c r="K119" i="19" s="1"/>
  <c r="D120" i="19"/>
  <c r="K120" i="19" s="1"/>
  <c r="D121" i="19"/>
  <c r="K121" i="19" s="1"/>
  <c r="D122" i="19"/>
  <c r="K122" i="19" s="1"/>
  <c r="D123" i="19"/>
  <c r="K123" i="19" s="1"/>
  <c r="D124" i="19"/>
  <c r="K124" i="19" s="1"/>
  <c r="D125" i="19"/>
  <c r="K125" i="19" s="1"/>
  <c r="D126" i="19"/>
  <c r="K126" i="19" s="1"/>
  <c r="D127" i="19"/>
  <c r="K127" i="19" s="1"/>
  <c r="D128" i="19"/>
  <c r="K128" i="19" s="1"/>
  <c r="D129" i="19"/>
  <c r="K129" i="19" s="1"/>
  <c r="D130" i="19"/>
  <c r="K130" i="19" s="1"/>
  <c r="D131" i="19"/>
  <c r="K131" i="19" s="1"/>
  <c r="D132" i="19"/>
  <c r="K132" i="19" s="1"/>
  <c r="D133" i="19"/>
  <c r="K133" i="19" s="1"/>
  <c r="D134" i="19"/>
  <c r="K134" i="19" s="1"/>
  <c r="D135" i="19"/>
  <c r="K135" i="19" s="1"/>
  <c r="D136" i="19"/>
  <c r="K136" i="19" s="1"/>
  <c r="D137" i="19"/>
  <c r="K137" i="19" s="1"/>
  <c r="D138" i="19"/>
  <c r="K138" i="19" s="1"/>
  <c r="D139" i="19"/>
  <c r="K139" i="19" s="1"/>
  <c r="D140" i="19"/>
  <c r="K140" i="19" s="1"/>
  <c r="D141" i="19"/>
  <c r="K141" i="19" s="1"/>
  <c r="D142" i="19"/>
  <c r="K142" i="19" s="1"/>
  <c r="D143" i="19"/>
  <c r="K143" i="19" s="1"/>
  <c r="D144" i="19"/>
  <c r="K144" i="19" s="1"/>
  <c r="D145" i="19"/>
  <c r="K145" i="19" s="1"/>
  <c r="D146" i="19"/>
  <c r="K146" i="19" s="1"/>
  <c r="D147" i="19"/>
  <c r="K147" i="19" s="1"/>
  <c r="D148" i="19"/>
  <c r="K148" i="19" s="1"/>
  <c r="D149" i="19"/>
  <c r="K149" i="19" s="1"/>
  <c r="D150" i="19"/>
  <c r="K150" i="19" s="1"/>
  <c r="D151" i="19"/>
  <c r="K151" i="19" s="1"/>
  <c r="D152" i="19"/>
  <c r="K152" i="19" s="1"/>
  <c r="D153" i="19"/>
  <c r="K153" i="19" s="1"/>
  <c r="D154" i="19"/>
  <c r="K154" i="19" s="1"/>
  <c r="D155" i="19"/>
  <c r="K155" i="19" s="1"/>
  <c r="D156" i="19"/>
  <c r="K156" i="19" s="1"/>
  <c r="D157" i="19"/>
  <c r="K157" i="19" s="1"/>
  <c r="D158" i="19"/>
  <c r="K158" i="19" s="1"/>
  <c r="D159" i="19"/>
  <c r="K159" i="19" s="1"/>
  <c r="D160" i="19"/>
  <c r="K160" i="19" s="1"/>
  <c r="D161" i="19"/>
  <c r="K161" i="19" s="1"/>
  <c r="D162" i="19"/>
  <c r="K162" i="19" s="1"/>
  <c r="D163" i="19"/>
  <c r="K163" i="19" s="1"/>
  <c r="D164" i="19"/>
  <c r="K164" i="19" s="1"/>
  <c r="D165" i="19"/>
  <c r="K165" i="19" s="1"/>
  <c r="D166" i="19"/>
  <c r="K166" i="19" s="1"/>
  <c r="D167" i="19"/>
  <c r="K167" i="19" s="1"/>
  <c r="D168" i="19"/>
  <c r="K168" i="19" s="1"/>
  <c r="D169" i="19"/>
  <c r="K169" i="19" s="1"/>
  <c r="D170" i="19"/>
  <c r="K170" i="19" s="1"/>
  <c r="D171" i="19"/>
  <c r="K171" i="19" s="1"/>
  <c r="D172" i="19"/>
  <c r="K172" i="19" s="1"/>
  <c r="D173" i="19"/>
  <c r="K173" i="19" s="1"/>
  <c r="D174" i="19"/>
  <c r="K174" i="19" s="1"/>
  <c r="D175" i="19"/>
  <c r="K175" i="19" s="1"/>
  <c r="D176" i="19"/>
  <c r="K176" i="19" s="1"/>
  <c r="D177" i="19"/>
  <c r="K177" i="19" s="1"/>
  <c r="D178" i="19"/>
  <c r="K178" i="19" s="1"/>
  <c r="D179" i="19"/>
  <c r="K179" i="19" s="1"/>
  <c r="D180" i="19"/>
  <c r="K180" i="19" s="1"/>
  <c r="D181" i="19"/>
  <c r="K181" i="19" s="1"/>
  <c r="D182" i="19"/>
  <c r="K182" i="19" s="1"/>
  <c r="D183" i="19"/>
  <c r="K183" i="19" s="1"/>
  <c r="D184" i="19"/>
  <c r="K184" i="19" s="1"/>
  <c r="D185" i="19"/>
  <c r="K185" i="19" s="1"/>
  <c r="D186" i="19"/>
  <c r="K186" i="19" s="1"/>
  <c r="D187" i="19"/>
  <c r="K187" i="19" s="1"/>
  <c r="D188" i="19"/>
  <c r="K188" i="19" s="1"/>
  <c r="D189" i="19"/>
  <c r="K189" i="19" s="1"/>
  <c r="D190" i="19"/>
  <c r="K190" i="19" s="1"/>
  <c r="D191" i="19"/>
  <c r="K191" i="19" s="1"/>
  <c r="D192" i="19"/>
  <c r="K192" i="19" s="1"/>
  <c r="D193" i="19"/>
  <c r="K193" i="19" s="1"/>
  <c r="D194" i="19"/>
  <c r="K194" i="19" s="1"/>
  <c r="D195" i="19"/>
  <c r="K195" i="19" s="1"/>
  <c r="D196" i="19"/>
  <c r="K196" i="19" s="1"/>
  <c r="D197" i="19"/>
  <c r="K197" i="19" s="1"/>
  <c r="D198" i="19"/>
  <c r="K198" i="19" s="1"/>
  <c r="D199" i="19"/>
  <c r="K199" i="19" s="1"/>
  <c r="D200" i="19"/>
  <c r="K200" i="19" s="1"/>
  <c r="D201" i="19"/>
  <c r="K201" i="19" s="1"/>
  <c r="D202" i="19"/>
  <c r="K202" i="19" s="1"/>
  <c r="D203" i="19"/>
  <c r="K203" i="19" s="1"/>
  <c r="D204" i="19"/>
  <c r="K204" i="19" s="1"/>
  <c r="D205" i="19"/>
  <c r="K205" i="19" s="1"/>
  <c r="D206" i="19"/>
  <c r="K206" i="19" s="1"/>
  <c r="D207" i="19"/>
  <c r="K207" i="19" s="1"/>
  <c r="D208" i="19"/>
  <c r="K208" i="19" s="1"/>
  <c r="D209" i="19"/>
  <c r="K209" i="19" s="1"/>
  <c r="D210" i="19"/>
  <c r="K210" i="19" s="1"/>
  <c r="D211" i="19"/>
  <c r="K211" i="19" s="1"/>
  <c r="D212" i="19"/>
  <c r="K212" i="19" s="1"/>
  <c r="D213" i="19"/>
  <c r="K213" i="19" s="1"/>
  <c r="D214" i="19"/>
  <c r="K214" i="19" s="1"/>
  <c r="D215" i="19"/>
  <c r="K215" i="19" s="1"/>
  <c r="D216" i="19"/>
  <c r="K216" i="19" s="1"/>
  <c r="D217" i="19"/>
  <c r="K217" i="19" s="1"/>
  <c r="D218" i="19"/>
  <c r="K218" i="19" s="1"/>
  <c r="D219" i="19"/>
  <c r="K219" i="19" s="1"/>
  <c r="D220" i="19"/>
  <c r="K220" i="19" s="1"/>
  <c r="D221" i="19"/>
  <c r="K221" i="19" s="1"/>
  <c r="D222" i="19"/>
  <c r="K222" i="19" s="1"/>
  <c r="D223" i="19"/>
  <c r="K223" i="19" s="1"/>
  <c r="D224" i="19"/>
  <c r="K224" i="19" s="1"/>
  <c r="D225" i="19"/>
  <c r="K225" i="19" s="1"/>
  <c r="D226" i="19"/>
  <c r="K226" i="19" s="1"/>
  <c r="D227" i="19"/>
  <c r="K227" i="19" s="1"/>
  <c r="D228" i="19"/>
  <c r="K228" i="19" s="1"/>
  <c r="D229" i="19"/>
  <c r="K229" i="19" s="1"/>
  <c r="D230" i="19"/>
  <c r="K230" i="19" s="1"/>
  <c r="D231" i="19"/>
  <c r="K231" i="19" s="1"/>
  <c r="D232" i="19"/>
  <c r="K232" i="19" s="1"/>
  <c r="D233" i="19"/>
  <c r="K233" i="19" s="1"/>
  <c r="D234" i="19"/>
  <c r="K234" i="19" s="1"/>
  <c r="D235" i="19"/>
  <c r="K235" i="19" s="1"/>
  <c r="D236" i="19"/>
  <c r="K236" i="19" s="1"/>
  <c r="D237" i="19"/>
  <c r="K237" i="19" s="1"/>
  <c r="D238" i="19"/>
  <c r="K238" i="19" s="1"/>
  <c r="D239" i="19"/>
  <c r="K239" i="19" s="1"/>
  <c r="D240" i="19"/>
  <c r="K240" i="19" s="1"/>
  <c r="D241" i="19"/>
  <c r="K241" i="19" s="1"/>
  <c r="D242" i="19"/>
  <c r="K242" i="19" s="1"/>
  <c r="D243" i="19"/>
  <c r="K243" i="19" s="1"/>
  <c r="D244" i="19"/>
  <c r="K244" i="19" s="1"/>
  <c r="D245" i="19"/>
  <c r="K245" i="19" s="1"/>
  <c r="D246" i="19"/>
  <c r="K246" i="19" s="1"/>
  <c r="D247" i="19"/>
  <c r="K247" i="19" s="1"/>
  <c r="D248" i="19"/>
  <c r="K248" i="19" s="1"/>
  <c r="D249" i="19"/>
  <c r="K249" i="19" s="1"/>
  <c r="D250" i="19"/>
  <c r="K250" i="19" s="1"/>
  <c r="D251" i="19"/>
  <c r="K251" i="19" s="1"/>
  <c r="D252" i="19"/>
  <c r="K252" i="19" s="1"/>
  <c r="D253" i="19"/>
  <c r="K253" i="19" s="1"/>
  <c r="D254" i="19"/>
  <c r="K254" i="19" s="1"/>
  <c r="D255" i="19"/>
  <c r="K255" i="19" s="1"/>
  <c r="D256" i="19"/>
  <c r="K256" i="19" s="1"/>
  <c r="D257" i="19"/>
  <c r="K257" i="19" s="1"/>
  <c r="D258" i="19"/>
  <c r="K258" i="19" s="1"/>
  <c r="D259" i="19"/>
  <c r="K259" i="19" s="1"/>
  <c r="D260" i="19"/>
  <c r="K260" i="19" s="1"/>
  <c r="D261" i="19"/>
  <c r="K261" i="19" s="1"/>
  <c r="D262" i="19"/>
  <c r="K262" i="19" s="1"/>
  <c r="D263" i="19"/>
  <c r="K263" i="19" s="1"/>
  <c r="D264" i="19"/>
  <c r="K264" i="19" s="1"/>
  <c r="D265" i="19"/>
  <c r="K265" i="19" s="1"/>
  <c r="D266" i="19"/>
  <c r="K266" i="19" s="1"/>
  <c r="D267" i="19"/>
  <c r="K267" i="19" s="1"/>
  <c r="D268" i="19"/>
  <c r="K268" i="19" s="1"/>
  <c r="D269" i="19"/>
  <c r="K269" i="19" s="1"/>
  <c r="D270" i="19"/>
  <c r="K270" i="19" s="1"/>
  <c r="D271" i="19"/>
  <c r="K271" i="19" s="1"/>
  <c r="D272" i="19"/>
  <c r="K272" i="19" s="1"/>
  <c r="D273" i="19"/>
  <c r="K273" i="19" s="1"/>
  <c r="D274" i="19"/>
  <c r="K274" i="19" s="1"/>
  <c r="D275" i="19"/>
  <c r="K275" i="19" s="1"/>
  <c r="D276" i="19"/>
  <c r="K276" i="19" s="1"/>
  <c r="D277" i="19"/>
  <c r="K277" i="19" s="1"/>
  <c r="D278" i="19"/>
  <c r="K278" i="19" s="1"/>
  <c r="D279" i="19"/>
  <c r="K279" i="19" s="1"/>
  <c r="D280" i="19"/>
  <c r="K280" i="19" s="1"/>
  <c r="D281" i="19"/>
  <c r="K281" i="19" s="1"/>
  <c r="D282" i="19"/>
  <c r="K282" i="19" s="1"/>
  <c r="D283" i="19"/>
  <c r="K283" i="19" s="1"/>
  <c r="D284" i="19"/>
  <c r="K284" i="19" s="1"/>
  <c r="D285" i="19"/>
  <c r="K285" i="19" s="1"/>
  <c r="D286" i="19"/>
  <c r="K286" i="19" s="1"/>
  <c r="D287" i="19"/>
  <c r="K287" i="19" s="1"/>
  <c r="D288" i="19"/>
  <c r="K288" i="19" s="1"/>
  <c r="D289" i="19"/>
  <c r="K289" i="19" s="1"/>
  <c r="D290" i="19"/>
  <c r="K290" i="19" s="1"/>
  <c r="D291" i="19"/>
  <c r="K291" i="19" s="1"/>
  <c r="D292" i="19"/>
  <c r="K292" i="19" s="1"/>
  <c r="D293" i="19"/>
  <c r="K293" i="19" s="1"/>
  <c r="D294" i="19"/>
  <c r="K294" i="19" s="1"/>
  <c r="D295" i="19"/>
  <c r="K295" i="19" s="1"/>
  <c r="D296" i="19"/>
  <c r="K296" i="19" s="1"/>
  <c r="D297" i="19"/>
  <c r="K297" i="19" s="1"/>
  <c r="D298" i="19"/>
  <c r="K298" i="19" s="1"/>
  <c r="D299" i="19"/>
  <c r="K299" i="19" s="1"/>
  <c r="D300" i="19"/>
  <c r="K300" i="19" s="1"/>
  <c r="D301" i="19"/>
  <c r="K301" i="19" s="1"/>
  <c r="D302" i="19"/>
  <c r="K302" i="19" s="1"/>
  <c r="D303" i="19"/>
  <c r="K303" i="19" s="1"/>
  <c r="D304" i="19"/>
  <c r="K304" i="19" s="1"/>
  <c r="D305" i="19"/>
  <c r="K305" i="19" s="1"/>
  <c r="D306" i="19"/>
  <c r="K306" i="19" s="1"/>
  <c r="D307" i="19"/>
  <c r="K307" i="19" s="1"/>
  <c r="D308" i="19"/>
  <c r="K308" i="19" s="1"/>
  <c r="D309" i="19"/>
  <c r="K309" i="19" s="1"/>
  <c r="D310" i="19"/>
  <c r="K310" i="19" s="1"/>
  <c r="D311" i="19"/>
  <c r="K311" i="19" s="1"/>
  <c r="D312" i="19"/>
  <c r="K312" i="19" s="1"/>
  <c r="D313" i="19"/>
  <c r="K313" i="19" s="1"/>
  <c r="D314" i="19"/>
  <c r="K314" i="19" s="1"/>
  <c r="D315" i="19"/>
  <c r="K315" i="19" s="1"/>
  <c r="D316" i="19"/>
  <c r="K316" i="19" s="1"/>
  <c r="D317" i="19"/>
  <c r="K317" i="19" s="1"/>
  <c r="D318" i="19"/>
  <c r="K318" i="19" s="1"/>
  <c r="D319" i="19"/>
  <c r="K319" i="19" s="1"/>
  <c r="D320" i="19"/>
  <c r="K320" i="19" s="1"/>
  <c r="D321" i="19"/>
  <c r="K321" i="19" s="1"/>
  <c r="D322" i="19"/>
  <c r="K322" i="19" s="1"/>
  <c r="D323" i="19"/>
  <c r="K323" i="19" s="1"/>
  <c r="D324" i="19"/>
  <c r="K324" i="19" s="1"/>
  <c r="D325" i="19"/>
  <c r="K325" i="19" s="1"/>
  <c r="D326" i="19"/>
  <c r="K326" i="19" s="1"/>
  <c r="D327" i="19"/>
  <c r="K327" i="19" s="1"/>
  <c r="D328" i="19"/>
  <c r="K328" i="19" s="1"/>
  <c r="D329" i="19"/>
  <c r="K329" i="19" s="1"/>
  <c r="D330" i="19"/>
  <c r="K330" i="19" s="1"/>
  <c r="D331" i="19"/>
  <c r="K331" i="19" s="1"/>
  <c r="D332" i="19"/>
  <c r="K332" i="19" s="1"/>
  <c r="D333" i="19"/>
  <c r="K333" i="19" s="1"/>
  <c r="D334" i="19"/>
  <c r="K334" i="19" s="1"/>
  <c r="D335" i="19"/>
  <c r="K335" i="19" s="1"/>
  <c r="D336" i="19"/>
  <c r="K336" i="19" s="1"/>
  <c r="D337" i="19"/>
  <c r="K337" i="19" s="1"/>
  <c r="D338" i="19"/>
  <c r="K338" i="19" s="1"/>
  <c r="D339" i="19"/>
  <c r="K339" i="19" s="1"/>
  <c r="D340" i="19"/>
  <c r="K340" i="19" s="1"/>
  <c r="D341" i="19"/>
  <c r="K341" i="19" s="1"/>
  <c r="D342" i="19"/>
  <c r="K342" i="19" s="1"/>
  <c r="D343" i="19"/>
  <c r="K343" i="19" s="1"/>
  <c r="D344" i="19"/>
  <c r="K344" i="19" s="1"/>
  <c r="D345" i="19"/>
  <c r="K345" i="19" s="1"/>
  <c r="D346" i="19"/>
  <c r="K346" i="19" s="1"/>
  <c r="D347" i="19"/>
  <c r="K347" i="19" s="1"/>
  <c r="D348" i="19"/>
  <c r="K348" i="19" s="1"/>
  <c r="D349" i="19"/>
  <c r="K349" i="19" s="1"/>
  <c r="D350" i="19"/>
  <c r="K350" i="19" s="1"/>
  <c r="D351" i="19"/>
  <c r="K351" i="19" s="1"/>
  <c r="D352" i="19"/>
  <c r="K352" i="19" s="1"/>
  <c r="D353" i="19"/>
  <c r="K353" i="19" s="1"/>
  <c r="D354" i="19"/>
  <c r="K354" i="19" s="1"/>
  <c r="D355" i="19"/>
  <c r="K355" i="19" s="1"/>
  <c r="D356" i="19"/>
  <c r="K356" i="19" s="1"/>
  <c r="D357" i="19"/>
  <c r="K357" i="19" s="1"/>
  <c r="D358" i="19"/>
  <c r="K358" i="19" s="1"/>
  <c r="D359" i="19"/>
  <c r="K359" i="19" s="1"/>
  <c r="D360" i="19"/>
  <c r="K360" i="19" s="1"/>
  <c r="D361" i="19"/>
  <c r="K361" i="19" s="1"/>
  <c r="D362" i="19"/>
  <c r="K362" i="19" s="1"/>
  <c r="D363" i="19"/>
  <c r="K363" i="19" s="1"/>
  <c r="D364" i="19"/>
  <c r="K364" i="19" s="1"/>
  <c r="D365" i="19"/>
  <c r="K365" i="19" s="1"/>
  <c r="D366" i="19"/>
  <c r="K366" i="19" s="1"/>
  <c r="D367" i="19"/>
  <c r="K367" i="19" s="1"/>
  <c r="D368" i="19"/>
  <c r="K368" i="19" s="1"/>
  <c r="D369" i="19"/>
  <c r="K369" i="19" s="1"/>
  <c r="D370" i="19"/>
  <c r="K370" i="19" s="1"/>
  <c r="D371" i="19"/>
  <c r="K371" i="19" s="1"/>
  <c r="D372" i="19"/>
  <c r="K372" i="19" s="1"/>
  <c r="D373" i="19"/>
  <c r="K373" i="19" s="1"/>
  <c r="D374" i="19"/>
  <c r="K374" i="19" s="1"/>
  <c r="D375" i="19"/>
  <c r="K375" i="19" s="1"/>
  <c r="D376" i="19"/>
  <c r="K376" i="19" s="1"/>
  <c r="D377" i="19"/>
  <c r="K377" i="19" s="1"/>
  <c r="D378" i="19"/>
  <c r="K378" i="19" s="1"/>
  <c r="D379" i="19"/>
  <c r="K379" i="19" s="1"/>
  <c r="D380" i="19"/>
  <c r="K380" i="19" s="1"/>
  <c r="D381" i="19"/>
  <c r="K381" i="19" s="1"/>
  <c r="D382" i="19"/>
  <c r="K382" i="19" s="1"/>
  <c r="D383" i="19"/>
  <c r="K383" i="19" s="1"/>
  <c r="D384" i="19"/>
  <c r="K384" i="19" s="1"/>
  <c r="D385" i="19"/>
  <c r="K385" i="19" s="1"/>
  <c r="D386" i="19"/>
  <c r="K386" i="19" s="1"/>
  <c r="D387" i="19"/>
  <c r="K387" i="19" s="1"/>
  <c r="D388" i="19"/>
  <c r="K388" i="19" s="1"/>
  <c r="D389" i="19"/>
  <c r="K389" i="19" s="1"/>
  <c r="D390" i="19"/>
  <c r="K390" i="19" s="1"/>
  <c r="D391" i="19"/>
  <c r="K391" i="19" s="1"/>
  <c r="D392" i="19"/>
  <c r="K392" i="19" s="1"/>
  <c r="D393" i="19"/>
  <c r="K393" i="19" s="1"/>
  <c r="D394" i="19"/>
  <c r="K394" i="19" s="1"/>
  <c r="D395" i="19"/>
  <c r="K395" i="19" s="1"/>
  <c r="D396" i="19"/>
  <c r="K396" i="19" s="1"/>
  <c r="D397" i="19"/>
  <c r="K397" i="19" s="1"/>
  <c r="D398" i="19"/>
  <c r="K398" i="19" s="1"/>
  <c r="D399" i="19"/>
  <c r="K399" i="19" s="1"/>
  <c r="D400" i="19"/>
  <c r="K400" i="19" s="1"/>
  <c r="D401" i="19"/>
  <c r="K401" i="19" s="1"/>
  <c r="D402" i="19"/>
  <c r="K402" i="19" s="1"/>
  <c r="D403" i="19"/>
  <c r="K403" i="19" s="1"/>
  <c r="D404" i="19"/>
  <c r="K404" i="19" s="1"/>
  <c r="D405" i="19"/>
  <c r="K405" i="19" s="1"/>
  <c r="D406" i="19"/>
  <c r="K406" i="19" s="1"/>
  <c r="D407" i="19"/>
  <c r="K407" i="19" s="1"/>
  <c r="D408" i="19"/>
  <c r="K408" i="19" s="1"/>
  <c r="D409" i="19"/>
  <c r="K409" i="19" s="1"/>
  <c r="D410" i="19"/>
  <c r="K410" i="19" s="1"/>
  <c r="D411" i="19"/>
  <c r="K411" i="19" s="1"/>
  <c r="D412" i="19"/>
  <c r="K412" i="19" s="1"/>
  <c r="D413" i="19"/>
  <c r="K413" i="19" s="1"/>
  <c r="D414" i="19"/>
  <c r="K414" i="19" s="1"/>
  <c r="D415" i="19"/>
  <c r="K415" i="19" s="1"/>
  <c r="D416" i="19"/>
  <c r="K416" i="19" s="1"/>
  <c r="D417" i="19"/>
  <c r="K417" i="19" s="1"/>
  <c r="D418" i="19"/>
  <c r="K418" i="19" s="1"/>
  <c r="D419" i="19"/>
  <c r="K419" i="19" s="1"/>
  <c r="D420" i="19"/>
  <c r="K420" i="19" s="1"/>
  <c r="D421" i="19"/>
  <c r="K421" i="19" s="1"/>
  <c r="D422" i="19"/>
  <c r="K422" i="19" s="1"/>
  <c r="D423" i="19"/>
  <c r="K423" i="19" s="1"/>
  <c r="D424" i="19"/>
  <c r="K424" i="19" s="1"/>
  <c r="D425" i="19"/>
  <c r="K425" i="19" s="1"/>
  <c r="D426" i="19"/>
  <c r="K426" i="19" s="1"/>
  <c r="D427" i="19"/>
  <c r="K427" i="19" s="1"/>
  <c r="D428" i="19"/>
  <c r="K428" i="19" s="1"/>
  <c r="D429" i="19"/>
  <c r="K429" i="19" s="1"/>
  <c r="D430" i="19"/>
  <c r="K430" i="19" s="1"/>
  <c r="D431" i="19"/>
  <c r="K431" i="19" s="1"/>
  <c r="D432" i="19"/>
  <c r="K432" i="19" s="1"/>
  <c r="D433" i="19"/>
  <c r="K433" i="19" s="1"/>
  <c r="D434" i="19"/>
  <c r="K434" i="19" s="1"/>
  <c r="D435" i="19"/>
  <c r="K435" i="19" s="1"/>
  <c r="D436" i="19"/>
  <c r="K436" i="19" s="1"/>
  <c r="D437" i="19"/>
  <c r="K437" i="19" s="1"/>
  <c r="D438" i="19"/>
  <c r="K438" i="19" s="1"/>
  <c r="D439" i="19"/>
  <c r="K439" i="19" s="1"/>
  <c r="D440" i="19"/>
  <c r="K440" i="19" s="1"/>
  <c r="D441" i="19"/>
  <c r="K441" i="19" s="1"/>
  <c r="D442" i="19"/>
  <c r="K442" i="19" s="1"/>
  <c r="D443" i="19"/>
  <c r="K443" i="19" s="1"/>
  <c r="D444" i="19"/>
  <c r="K444" i="19" s="1"/>
  <c r="D445" i="19"/>
  <c r="K445" i="19" s="1"/>
  <c r="D446" i="19"/>
  <c r="K446" i="19" s="1"/>
  <c r="D447" i="19"/>
  <c r="K447" i="19" s="1"/>
  <c r="D448" i="19"/>
  <c r="K448" i="19" s="1"/>
  <c r="D449" i="19"/>
  <c r="K449" i="19" s="1"/>
  <c r="D450" i="19"/>
  <c r="K450" i="19" s="1"/>
  <c r="D451" i="19"/>
  <c r="K451" i="19" s="1"/>
  <c r="D452" i="19"/>
  <c r="K452" i="19" s="1"/>
  <c r="D453" i="19"/>
  <c r="K453" i="19" s="1"/>
  <c r="D454" i="19"/>
  <c r="K454" i="19" s="1"/>
  <c r="D455" i="19"/>
  <c r="K455" i="19" s="1"/>
  <c r="D456" i="19"/>
  <c r="K456" i="19" s="1"/>
  <c r="D457" i="19"/>
  <c r="K457" i="19" s="1"/>
  <c r="D458" i="19"/>
  <c r="K458" i="19" s="1"/>
  <c r="D459" i="19"/>
  <c r="K459" i="19" s="1"/>
  <c r="D460" i="19"/>
  <c r="K460" i="19" s="1"/>
  <c r="D461" i="19"/>
  <c r="K461" i="19" s="1"/>
  <c r="D462" i="19"/>
  <c r="K462" i="19" s="1"/>
  <c r="D463" i="19"/>
  <c r="K463" i="19" s="1"/>
  <c r="D464" i="19"/>
  <c r="K464" i="19" s="1"/>
  <c r="D465" i="19"/>
  <c r="K465" i="19" s="1"/>
  <c r="D466" i="19"/>
  <c r="K466" i="19" s="1"/>
  <c r="D467" i="19"/>
  <c r="K467" i="19" s="1"/>
  <c r="D468" i="19"/>
  <c r="K468" i="19" s="1"/>
  <c r="D469" i="19"/>
  <c r="K469" i="19" s="1"/>
  <c r="D470" i="19"/>
  <c r="K470" i="19" s="1"/>
  <c r="D471" i="19"/>
  <c r="K471" i="19" s="1"/>
  <c r="D472" i="19"/>
  <c r="K472" i="19" s="1"/>
  <c r="D473" i="19"/>
  <c r="K473" i="19" s="1"/>
  <c r="D474" i="19"/>
  <c r="K474" i="19" s="1"/>
  <c r="D475" i="19"/>
  <c r="K475" i="19" s="1"/>
  <c r="D476" i="19"/>
  <c r="K476" i="19" s="1"/>
  <c r="D477" i="19"/>
  <c r="K477" i="19" s="1"/>
  <c r="D478" i="19"/>
  <c r="K478" i="19" s="1"/>
  <c r="D479" i="19"/>
  <c r="K479" i="19" s="1"/>
  <c r="D480" i="19"/>
  <c r="K480" i="19" s="1"/>
  <c r="D481" i="19"/>
  <c r="K481" i="19" s="1"/>
  <c r="D482" i="19"/>
  <c r="K482" i="19" s="1"/>
  <c r="D483" i="19"/>
  <c r="K483" i="19" s="1"/>
  <c r="D484" i="19"/>
  <c r="K484" i="19" s="1"/>
  <c r="D485" i="19"/>
  <c r="K485" i="19" s="1"/>
  <c r="D486" i="19"/>
  <c r="K486" i="19" s="1"/>
  <c r="D487" i="19"/>
  <c r="K487" i="19" s="1"/>
  <c r="D488" i="19"/>
  <c r="K488" i="19" s="1"/>
  <c r="D489" i="19"/>
  <c r="K489" i="19" s="1"/>
  <c r="D490" i="19"/>
  <c r="K490" i="19" s="1"/>
  <c r="D491" i="19"/>
  <c r="K491" i="19" s="1"/>
  <c r="D492" i="19"/>
  <c r="K492" i="19" s="1"/>
  <c r="D493" i="19"/>
  <c r="K493" i="19" s="1"/>
  <c r="D494" i="19"/>
  <c r="K494" i="19" s="1"/>
  <c r="D495" i="19"/>
  <c r="K495" i="19" s="1"/>
  <c r="D496" i="19"/>
  <c r="K496" i="19" s="1"/>
  <c r="D497" i="19"/>
  <c r="K497" i="19" s="1"/>
  <c r="D498" i="19"/>
  <c r="K498" i="19" s="1"/>
  <c r="D499" i="19"/>
  <c r="K499" i="19" s="1"/>
  <c r="D500" i="19"/>
  <c r="K500" i="19" s="1"/>
  <c r="D501" i="19"/>
  <c r="K501" i="19" s="1"/>
  <c r="D502" i="19"/>
  <c r="K502" i="19" s="1"/>
  <c r="D503" i="19"/>
  <c r="K503" i="19" s="1"/>
  <c r="D504" i="19"/>
  <c r="K504" i="19" s="1"/>
  <c r="D505" i="19"/>
  <c r="K505" i="19" s="1"/>
  <c r="D506" i="19"/>
  <c r="K506" i="19" s="1"/>
  <c r="D507" i="19"/>
  <c r="K507" i="19" s="1"/>
  <c r="D508" i="19"/>
  <c r="K508" i="19" s="1"/>
  <c r="D509" i="19"/>
  <c r="K509" i="19" s="1"/>
  <c r="D510" i="19"/>
  <c r="K510" i="19" s="1"/>
  <c r="D511" i="19"/>
  <c r="K511" i="19" s="1"/>
  <c r="D512" i="19"/>
  <c r="K512" i="19" s="1"/>
  <c r="D513" i="19"/>
  <c r="K513" i="19" s="1"/>
  <c r="D514" i="19"/>
  <c r="K514" i="19" s="1"/>
  <c r="D515" i="19"/>
  <c r="K515" i="19" s="1"/>
  <c r="D516" i="19"/>
  <c r="K516" i="19" s="1"/>
  <c r="D517" i="19"/>
  <c r="K517" i="19" s="1"/>
  <c r="D518" i="19"/>
  <c r="K518" i="19" s="1"/>
  <c r="D519" i="19"/>
  <c r="K519" i="19" s="1"/>
  <c r="D520" i="19"/>
  <c r="K520" i="19" s="1"/>
  <c r="D521" i="19"/>
  <c r="K521" i="19" s="1"/>
  <c r="D522" i="19"/>
  <c r="K522" i="19" s="1"/>
  <c r="D523" i="19"/>
  <c r="K523" i="19" s="1"/>
  <c r="D524" i="19"/>
  <c r="K524" i="19" s="1"/>
  <c r="D525" i="19"/>
  <c r="K525" i="19" s="1"/>
  <c r="D526" i="19"/>
  <c r="K526" i="19" s="1"/>
  <c r="D527" i="19"/>
  <c r="K527" i="19" s="1"/>
  <c r="D528" i="19"/>
  <c r="K528" i="19" s="1"/>
  <c r="D529" i="19"/>
  <c r="K529" i="19" s="1"/>
  <c r="D530" i="19"/>
  <c r="K530" i="19" s="1"/>
  <c r="D531" i="19"/>
  <c r="K531" i="19" s="1"/>
  <c r="D532" i="19"/>
  <c r="K532" i="19" s="1"/>
  <c r="D533" i="19"/>
  <c r="K533" i="19" s="1"/>
  <c r="D534" i="19"/>
  <c r="K534" i="19" s="1"/>
  <c r="D535" i="19"/>
  <c r="K535" i="19" s="1"/>
  <c r="D536" i="19"/>
  <c r="K536" i="19" s="1"/>
  <c r="D537" i="19"/>
  <c r="K537" i="19" s="1"/>
  <c r="D538" i="19"/>
  <c r="K538" i="19" s="1"/>
  <c r="D539" i="19"/>
  <c r="K539" i="19" s="1"/>
  <c r="D540" i="19"/>
  <c r="K540" i="19" s="1"/>
  <c r="D541" i="19"/>
  <c r="K541" i="19" s="1"/>
  <c r="D542" i="19"/>
  <c r="K542" i="19" s="1"/>
  <c r="D543" i="19"/>
  <c r="K543" i="19" s="1"/>
  <c r="D544" i="19"/>
  <c r="K544" i="19" s="1"/>
  <c r="D545" i="19"/>
  <c r="K545" i="19" s="1"/>
  <c r="D546" i="19"/>
  <c r="K546" i="19" s="1"/>
  <c r="D547" i="19"/>
  <c r="K547" i="19" s="1"/>
  <c r="D548" i="19"/>
  <c r="K548" i="19" s="1"/>
  <c r="D549" i="19"/>
  <c r="K549" i="19" s="1"/>
  <c r="D550" i="19"/>
  <c r="K550" i="19" s="1"/>
  <c r="D551" i="19"/>
  <c r="K551" i="19" s="1"/>
  <c r="D552" i="19"/>
  <c r="K552" i="19" s="1"/>
  <c r="D553" i="19"/>
  <c r="K553" i="19" s="1"/>
  <c r="D554" i="19"/>
  <c r="K554" i="19" s="1"/>
  <c r="D555" i="19"/>
  <c r="K555" i="19" s="1"/>
  <c r="D556" i="19"/>
  <c r="K556" i="19" s="1"/>
  <c r="D557" i="19"/>
  <c r="K557" i="19" s="1"/>
  <c r="D558" i="19"/>
  <c r="K558" i="19" s="1"/>
  <c r="D559" i="19"/>
  <c r="K559" i="19" s="1"/>
  <c r="D560" i="19"/>
  <c r="K560" i="19" s="1"/>
  <c r="D561" i="19"/>
  <c r="K561" i="19" s="1"/>
  <c r="D562" i="19"/>
  <c r="K562" i="19" s="1"/>
  <c r="D563" i="19"/>
  <c r="K563" i="19" s="1"/>
  <c r="D564" i="19"/>
  <c r="K564" i="19" s="1"/>
  <c r="D565" i="19"/>
  <c r="K565" i="19" s="1"/>
  <c r="D566" i="19"/>
  <c r="K566" i="19" s="1"/>
  <c r="D567" i="19"/>
  <c r="K567" i="19" s="1"/>
  <c r="D568" i="19"/>
  <c r="K568" i="19" s="1"/>
  <c r="D569" i="19"/>
  <c r="K569" i="19" s="1"/>
  <c r="D570" i="19"/>
  <c r="K570" i="19" s="1"/>
  <c r="D571" i="19"/>
  <c r="K571" i="19" s="1"/>
  <c r="D572" i="19"/>
  <c r="K572" i="19" s="1"/>
  <c r="D573" i="19"/>
  <c r="K573" i="19" s="1"/>
  <c r="D574" i="19"/>
  <c r="K574" i="19" s="1"/>
  <c r="D575" i="19"/>
  <c r="K575" i="19" s="1"/>
  <c r="D576" i="19"/>
  <c r="K576" i="19" s="1"/>
  <c r="D577" i="19"/>
  <c r="K577" i="19" s="1"/>
  <c r="D578" i="19"/>
  <c r="K578" i="19" s="1"/>
  <c r="D579" i="19"/>
  <c r="K579" i="19" s="1"/>
  <c r="D580" i="19"/>
  <c r="K580" i="19" s="1"/>
  <c r="D581" i="19"/>
  <c r="K581" i="19" s="1"/>
  <c r="D582" i="19"/>
  <c r="K582" i="19" s="1"/>
  <c r="D583" i="19"/>
  <c r="K583" i="19" s="1"/>
  <c r="D584" i="19"/>
  <c r="K584" i="19" s="1"/>
  <c r="D585" i="19"/>
  <c r="K585" i="19" s="1"/>
  <c r="D586" i="19"/>
  <c r="K586" i="19" s="1"/>
  <c r="D587" i="19"/>
  <c r="K587" i="19" s="1"/>
  <c r="D588" i="19"/>
  <c r="K588" i="19" s="1"/>
  <c r="D589" i="19"/>
  <c r="K589" i="19" s="1"/>
  <c r="D590" i="19"/>
  <c r="K590" i="19" s="1"/>
  <c r="D591" i="19"/>
  <c r="K591" i="19" s="1"/>
  <c r="D592" i="19"/>
  <c r="K592" i="19" s="1"/>
  <c r="D593" i="19"/>
  <c r="K593" i="19" s="1"/>
  <c r="D594" i="19"/>
  <c r="K594" i="19" s="1"/>
  <c r="D595" i="19"/>
  <c r="K595" i="19" s="1"/>
  <c r="D596" i="19"/>
  <c r="K596" i="19" s="1"/>
  <c r="D597" i="19"/>
  <c r="K597" i="19" s="1"/>
  <c r="D598" i="19"/>
  <c r="K598" i="19" s="1"/>
  <c r="D599" i="19"/>
  <c r="K599" i="19" s="1"/>
  <c r="D600" i="19"/>
  <c r="K600" i="19" s="1"/>
  <c r="D601" i="19"/>
  <c r="K601" i="19" s="1"/>
  <c r="D602" i="19"/>
  <c r="K602" i="19" s="1"/>
  <c r="D603" i="19"/>
  <c r="K603" i="19" s="1"/>
  <c r="D604" i="19"/>
  <c r="K604" i="19" s="1"/>
  <c r="D605" i="19"/>
  <c r="K605" i="19" s="1"/>
  <c r="D606" i="19"/>
  <c r="K606" i="19" s="1"/>
  <c r="D607" i="19"/>
  <c r="K607" i="19" s="1"/>
  <c r="D608" i="19"/>
  <c r="K608" i="19" s="1"/>
  <c r="D609" i="19"/>
  <c r="K609" i="19" s="1"/>
  <c r="D610" i="19"/>
  <c r="K610" i="19" s="1"/>
  <c r="D611" i="19"/>
  <c r="K611" i="19" s="1"/>
  <c r="D612" i="19"/>
  <c r="K612" i="19" s="1"/>
  <c r="D613" i="19"/>
  <c r="K613" i="19" s="1"/>
  <c r="D614" i="19"/>
  <c r="K614" i="19" s="1"/>
  <c r="D615" i="19"/>
  <c r="K615" i="19" s="1"/>
  <c r="D616" i="19"/>
  <c r="K616" i="19" s="1"/>
  <c r="D617" i="19"/>
  <c r="K617" i="19" s="1"/>
  <c r="D618" i="19"/>
  <c r="K618" i="19" s="1"/>
  <c r="D619" i="19"/>
  <c r="K619" i="19" s="1"/>
  <c r="D620" i="19"/>
  <c r="K620" i="19" s="1"/>
  <c r="D621" i="19"/>
  <c r="K621" i="19" s="1"/>
  <c r="D622" i="19"/>
  <c r="K622" i="19" s="1"/>
  <c r="D623" i="19"/>
  <c r="K623" i="19" s="1"/>
  <c r="D624" i="19"/>
  <c r="K624" i="19" s="1"/>
  <c r="D625" i="19"/>
  <c r="K625" i="19" s="1"/>
  <c r="D626" i="19"/>
  <c r="K626" i="19" s="1"/>
  <c r="D627" i="19"/>
  <c r="K627" i="19" s="1"/>
  <c r="D628" i="19"/>
  <c r="K628" i="19" s="1"/>
  <c r="D629" i="19"/>
  <c r="K629" i="19" s="1"/>
  <c r="D630" i="19"/>
  <c r="K630" i="19" s="1"/>
  <c r="D631" i="19"/>
  <c r="K631" i="19" s="1"/>
  <c r="D632" i="19"/>
  <c r="K632" i="19" s="1"/>
  <c r="D633" i="19"/>
  <c r="K633" i="19" s="1"/>
  <c r="D634" i="19"/>
  <c r="K634" i="19" s="1"/>
  <c r="D635" i="19"/>
  <c r="K635" i="19" s="1"/>
  <c r="D636" i="19"/>
  <c r="K636" i="19" s="1"/>
  <c r="D637" i="19"/>
  <c r="K637" i="19" s="1"/>
  <c r="D638" i="19"/>
  <c r="K638" i="19" s="1"/>
  <c r="D639" i="19"/>
  <c r="K639" i="19" s="1"/>
  <c r="D640" i="19"/>
  <c r="K640" i="19" s="1"/>
  <c r="D641" i="19"/>
  <c r="K641" i="19" s="1"/>
  <c r="D642" i="19"/>
  <c r="K642" i="19" s="1"/>
  <c r="D643" i="19"/>
  <c r="K643" i="19" s="1"/>
  <c r="D644" i="19"/>
  <c r="K644" i="19" s="1"/>
  <c r="D645" i="19"/>
  <c r="K645" i="19" s="1"/>
  <c r="D646" i="19"/>
  <c r="K646" i="19" s="1"/>
  <c r="D647" i="19"/>
  <c r="K647" i="19" s="1"/>
  <c r="D648" i="19"/>
  <c r="K648" i="19" s="1"/>
  <c r="D649" i="19"/>
  <c r="K649" i="19" s="1"/>
  <c r="D650" i="19"/>
  <c r="K650" i="19" s="1"/>
  <c r="D651" i="19"/>
  <c r="K651" i="19" s="1"/>
  <c r="D652" i="19"/>
  <c r="K652" i="19" s="1"/>
  <c r="D653" i="19"/>
  <c r="K653" i="19" s="1"/>
  <c r="D654" i="19"/>
  <c r="K654" i="19" s="1"/>
  <c r="D655" i="19"/>
  <c r="K655" i="19" s="1"/>
  <c r="D656" i="19"/>
  <c r="K656" i="19" s="1"/>
  <c r="D657" i="19"/>
  <c r="K657" i="19" s="1"/>
  <c r="D658" i="19"/>
  <c r="K658" i="19" s="1"/>
  <c r="D659" i="19"/>
  <c r="K659" i="19" s="1"/>
  <c r="D660" i="19"/>
  <c r="K660" i="19" s="1"/>
  <c r="D661" i="19"/>
  <c r="K661" i="19" s="1"/>
  <c r="D662" i="19"/>
  <c r="K662" i="19" s="1"/>
  <c r="D663" i="19"/>
  <c r="K663" i="19" s="1"/>
  <c r="D664" i="19"/>
  <c r="K664" i="19" s="1"/>
  <c r="D665" i="19"/>
  <c r="K665" i="19" s="1"/>
  <c r="D666" i="19"/>
  <c r="K666" i="19" s="1"/>
  <c r="D667" i="19"/>
  <c r="K667" i="19" s="1"/>
  <c r="D668" i="19"/>
  <c r="K668" i="19" s="1"/>
  <c r="D669" i="19"/>
  <c r="K669" i="19" s="1"/>
  <c r="D670" i="19"/>
  <c r="K670" i="19" s="1"/>
  <c r="D671" i="19"/>
  <c r="K671" i="19" s="1"/>
  <c r="D672" i="19"/>
  <c r="K672" i="19" s="1"/>
  <c r="D673" i="19"/>
  <c r="K673" i="19" s="1"/>
  <c r="D674" i="19"/>
  <c r="K674" i="19" s="1"/>
  <c r="D675" i="19"/>
  <c r="K675" i="19" s="1"/>
  <c r="D676" i="19"/>
  <c r="K676" i="19" s="1"/>
  <c r="D677" i="19"/>
  <c r="K677" i="19" s="1"/>
  <c r="D678" i="19"/>
  <c r="K678" i="19" s="1"/>
  <c r="D679" i="19"/>
  <c r="K679" i="19" s="1"/>
  <c r="D680" i="19"/>
  <c r="K680" i="19" s="1"/>
  <c r="D681" i="19"/>
  <c r="K681" i="19" s="1"/>
  <c r="D682" i="19"/>
  <c r="K682" i="19" s="1"/>
  <c r="D683" i="19"/>
  <c r="K683" i="19" s="1"/>
  <c r="D684" i="19"/>
  <c r="K684" i="19" s="1"/>
  <c r="D685" i="19"/>
  <c r="K685" i="19" s="1"/>
  <c r="D686" i="19"/>
  <c r="K686" i="19" s="1"/>
  <c r="D687" i="19"/>
  <c r="K687" i="19" s="1"/>
  <c r="D688" i="19"/>
  <c r="K688" i="19" s="1"/>
  <c r="D689" i="19"/>
  <c r="K689" i="19" s="1"/>
  <c r="D690" i="19"/>
  <c r="K690" i="19" s="1"/>
  <c r="D691" i="19"/>
  <c r="K691" i="19" s="1"/>
  <c r="D692" i="19"/>
  <c r="K692" i="19" s="1"/>
  <c r="D693" i="19"/>
  <c r="K693" i="19" s="1"/>
  <c r="D694" i="19"/>
  <c r="K694" i="19" s="1"/>
  <c r="D695" i="19"/>
  <c r="K695" i="19" s="1"/>
  <c r="D696" i="19"/>
  <c r="K696" i="19" s="1"/>
  <c r="D697" i="19"/>
  <c r="K697" i="19" s="1"/>
  <c r="D698" i="19"/>
  <c r="K698" i="19" s="1"/>
  <c r="D699" i="19"/>
  <c r="K699" i="19" s="1"/>
  <c r="D700" i="19"/>
  <c r="K700" i="19" s="1"/>
  <c r="D701" i="19"/>
  <c r="K701" i="19" s="1"/>
  <c r="D702" i="19"/>
  <c r="K702" i="19" s="1"/>
  <c r="D703" i="19"/>
  <c r="K703" i="19" s="1"/>
  <c r="D704" i="19"/>
  <c r="K704" i="19" s="1"/>
  <c r="D705" i="19"/>
  <c r="K705" i="19" s="1"/>
  <c r="D706" i="19"/>
  <c r="K706" i="19" s="1"/>
  <c r="D707" i="19"/>
  <c r="K707" i="19" s="1"/>
  <c r="D708" i="19"/>
  <c r="K708" i="19" s="1"/>
  <c r="D709" i="19"/>
  <c r="K709" i="19" s="1"/>
  <c r="D710" i="19"/>
  <c r="K710" i="19" s="1"/>
  <c r="D711" i="19"/>
  <c r="K711" i="19" s="1"/>
  <c r="D712" i="19"/>
  <c r="K712" i="19" s="1"/>
  <c r="D713" i="19"/>
  <c r="K713" i="19" s="1"/>
  <c r="D714" i="19"/>
  <c r="K714" i="19" s="1"/>
  <c r="D715" i="19"/>
  <c r="K715" i="19" s="1"/>
  <c r="D716" i="19"/>
  <c r="K716" i="19" s="1"/>
  <c r="D717" i="19"/>
  <c r="K717" i="19" s="1"/>
  <c r="D718" i="19"/>
  <c r="K718" i="19" s="1"/>
  <c r="D719" i="19"/>
  <c r="K719" i="19" s="1"/>
  <c r="D720" i="19"/>
  <c r="K720" i="19" s="1"/>
  <c r="D721" i="19"/>
  <c r="K721" i="19" s="1"/>
  <c r="D722" i="19"/>
  <c r="K722" i="19" s="1"/>
  <c r="D723" i="19"/>
  <c r="K723" i="19" s="1"/>
  <c r="D724" i="19"/>
  <c r="K724" i="19" s="1"/>
  <c r="D725" i="19"/>
  <c r="K725" i="19" s="1"/>
  <c r="D726" i="19"/>
  <c r="K726" i="19" s="1"/>
  <c r="D727" i="19"/>
  <c r="K727" i="19" s="1"/>
  <c r="D728" i="19"/>
  <c r="K728" i="19" s="1"/>
  <c r="D729" i="19"/>
  <c r="K729" i="19" s="1"/>
  <c r="D730" i="19"/>
  <c r="K730" i="19" s="1"/>
  <c r="D731" i="19"/>
  <c r="K731" i="19" s="1"/>
  <c r="D732" i="19"/>
  <c r="K732" i="19" s="1"/>
  <c r="D733" i="19"/>
  <c r="K733" i="19" s="1"/>
  <c r="D734" i="19"/>
  <c r="K734" i="19" s="1"/>
  <c r="D735" i="19"/>
  <c r="K735" i="19" s="1"/>
  <c r="D736" i="19"/>
  <c r="K736" i="19" s="1"/>
  <c r="D737" i="19"/>
  <c r="K737" i="19" s="1"/>
  <c r="D738" i="19"/>
  <c r="K738" i="19" s="1"/>
  <c r="D739" i="19"/>
  <c r="K739" i="19" s="1"/>
  <c r="D740" i="19"/>
  <c r="K740" i="19" s="1"/>
  <c r="D741" i="19"/>
  <c r="K741" i="19" s="1"/>
  <c r="D742" i="19"/>
  <c r="K742" i="19" s="1"/>
  <c r="D743" i="19"/>
  <c r="K743" i="19" s="1"/>
  <c r="D744" i="19"/>
  <c r="K744" i="19" s="1"/>
  <c r="D745" i="19"/>
  <c r="K745" i="19" s="1"/>
  <c r="D746" i="19"/>
  <c r="K746" i="19" s="1"/>
  <c r="D747" i="19"/>
  <c r="K747" i="19" s="1"/>
  <c r="D748" i="19"/>
  <c r="K748" i="19" s="1"/>
  <c r="D749" i="19"/>
  <c r="K749" i="19" s="1"/>
  <c r="D750" i="19"/>
  <c r="K750" i="19" s="1"/>
  <c r="D751" i="19"/>
  <c r="K751" i="19" s="1"/>
  <c r="D752" i="19"/>
  <c r="K752" i="19" s="1"/>
  <c r="D753" i="19"/>
  <c r="K753" i="19" s="1"/>
  <c r="D754" i="19"/>
  <c r="K754" i="19" s="1"/>
  <c r="D755" i="19"/>
  <c r="K755" i="19" s="1"/>
  <c r="D756" i="19"/>
  <c r="K756" i="19" s="1"/>
  <c r="D757" i="19"/>
  <c r="K757" i="19" s="1"/>
  <c r="D758" i="19"/>
  <c r="K758" i="19" s="1"/>
  <c r="D759" i="19"/>
  <c r="K759" i="19" s="1"/>
  <c r="D760" i="19"/>
  <c r="K760" i="19" s="1"/>
  <c r="D761" i="19"/>
  <c r="K761" i="19" s="1"/>
  <c r="D762" i="19"/>
  <c r="K762" i="19" s="1"/>
  <c r="D763" i="19"/>
  <c r="K763" i="19" s="1"/>
  <c r="D764" i="19"/>
  <c r="K764" i="19" s="1"/>
  <c r="D765" i="19"/>
  <c r="K765" i="19" s="1"/>
  <c r="D766" i="19"/>
  <c r="K766" i="19" s="1"/>
  <c r="D767" i="19"/>
  <c r="K767" i="19" s="1"/>
  <c r="D768" i="19"/>
  <c r="K768" i="19" s="1"/>
  <c r="D769" i="19"/>
  <c r="K769" i="19" s="1"/>
  <c r="D770" i="19"/>
  <c r="K770" i="19" s="1"/>
  <c r="D771" i="19"/>
  <c r="K771" i="19" s="1"/>
  <c r="D772" i="19"/>
  <c r="K772" i="19" s="1"/>
  <c r="D773" i="19"/>
  <c r="K773" i="19" s="1"/>
  <c r="D774" i="19"/>
  <c r="K774" i="19" s="1"/>
  <c r="D775" i="19"/>
  <c r="K775" i="19" s="1"/>
  <c r="D776" i="19"/>
  <c r="K776" i="19" s="1"/>
  <c r="D777" i="19"/>
  <c r="K777" i="19" s="1"/>
  <c r="D778" i="19"/>
  <c r="K778" i="19" s="1"/>
  <c r="D779" i="19"/>
  <c r="K779" i="19" s="1"/>
  <c r="D780" i="19"/>
  <c r="K780" i="19" s="1"/>
  <c r="D781" i="19"/>
  <c r="K781" i="19" s="1"/>
  <c r="D782" i="19"/>
  <c r="K782" i="19" s="1"/>
  <c r="D783" i="19"/>
  <c r="K783" i="19" s="1"/>
  <c r="D784" i="19"/>
  <c r="K784" i="19" s="1"/>
  <c r="D785" i="19"/>
  <c r="K785" i="19" s="1"/>
  <c r="D786" i="19"/>
  <c r="K786" i="19" s="1"/>
  <c r="D787" i="19"/>
  <c r="K787" i="19" s="1"/>
  <c r="D788" i="19"/>
  <c r="K788" i="19" s="1"/>
  <c r="D789" i="19"/>
  <c r="K789" i="19" s="1"/>
  <c r="D790" i="19"/>
  <c r="K790" i="19" s="1"/>
  <c r="D791" i="19"/>
  <c r="K791" i="19" s="1"/>
  <c r="D792" i="19"/>
  <c r="K792" i="19" s="1"/>
  <c r="D793" i="19"/>
  <c r="K793" i="19" s="1"/>
  <c r="D794" i="19"/>
  <c r="K794" i="19" s="1"/>
  <c r="D795" i="19"/>
  <c r="K795" i="19" s="1"/>
  <c r="D796" i="19"/>
  <c r="K796" i="19" s="1"/>
  <c r="D797" i="19"/>
  <c r="K797" i="19" s="1"/>
  <c r="D798" i="19"/>
  <c r="K798" i="19" s="1"/>
  <c r="D799" i="19"/>
  <c r="K799" i="19" s="1"/>
  <c r="D800" i="19"/>
  <c r="K800" i="19" s="1"/>
  <c r="D801" i="19"/>
  <c r="K801" i="19" s="1"/>
  <c r="D802" i="19"/>
  <c r="K802" i="19" s="1"/>
  <c r="D803" i="19"/>
  <c r="K803" i="19" s="1"/>
  <c r="D804" i="19"/>
  <c r="K804" i="19" s="1"/>
  <c r="D805" i="19"/>
  <c r="K805" i="19" s="1"/>
  <c r="D806" i="19"/>
  <c r="K806" i="19" s="1"/>
  <c r="D807" i="19"/>
  <c r="K807" i="19" s="1"/>
  <c r="D808" i="19"/>
  <c r="K808" i="19" s="1"/>
  <c r="D809" i="19"/>
  <c r="K809" i="19" s="1"/>
  <c r="D810" i="19"/>
  <c r="K810" i="19" s="1"/>
  <c r="D811" i="19"/>
  <c r="K811" i="19" s="1"/>
  <c r="D812" i="19"/>
  <c r="K812" i="19" s="1"/>
  <c r="D813" i="19"/>
  <c r="K813" i="19" s="1"/>
  <c r="D814" i="19"/>
  <c r="K814" i="19" s="1"/>
  <c r="D815" i="19"/>
  <c r="K815" i="19" s="1"/>
  <c r="D816" i="19"/>
  <c r="K816" i="19" s="1"/>
  <c r="D817" i="19"/>
  <c r="K817" i="19" s="1"/>
  <c r="D818" i="19"/>
  <c r="K818" i="19" s="1"/>
  <c r="D819" i="19"/>
  <c r="K819" i="19" s="1"/>
  <c r="D820" i="19"/>
  <c r="K820" i="19" s="1"/>
  <c r="D821" i="19"/>
  <c r="K821" i="19" s="1"/>
  <c r="D822" i="19"/>
  <c r="K822" i="19" s="1"/>
  <c r="D823" i="19"/>
  <c r="K823" i="19" s="1"/>
  <c r="D824" i="19"/>
  <c r="K824" i="19" s="1"/>
  <c r="D825" i="19"/>
  <c r="K825" i="19" s="1"/>
  <c r="D826" i="19"/>
  <c r="K826" i="19" s="1"/>
  <c r="D827" i="19"/>
  <c r="K827" i="19" s="1"/>
  <c r="D828" i="19"/>
  <c r="K828" i="19" s="1"/>
  <c r="D829" i="19"/>
  <c r="K829" i="19" s="1"/>
  <c r="D830" i="19"/>
  <c r="K830" i="19" s="1"/>
  <c r="D831" i="19"/>
  <c r="K831" i="19" s="1"/>
  <c r="D832" i="19"/>
  <c r="K832" i="19" s="1"/>
  <c r="D833" i="19"/>
  <c r="K833" i="19" s="1"/>
  <c r="D834" i="19"/>
  <c r="K834" i="19" s="1"/>
  <c r="D835" i="19"/>
  <c r="K835" i="19" s="1"/>
  <c r="D836" i="19"/>
  <c r="K836" i="19" s="1"/>
  <c r="D837" i="19"/>
  <c r="K837" i="19" s="1"/>
  <c r="D838" i="19"/>
  <c r="K838" i="19" s="1"/>
  <c r="D839" i="19"/>
  <c r="K839" i="19" s="1"/>
  <c r="D840" i="19"/>
  <c r="K840" i="19" s="1"/>
  <c r="D841" i="19"/>
  <c r="K841" i="19" s="1"/>
  <c r="D842" i="19"/>
  <c r="K842" i="19" s="1"/>
  <c r="D843" i="19"/>
  <c r="K843" i="19" s="1"/>
  <c r="D844" i="19"/>
  <c r="K844" i="19" s="1"/>
  <c r="D845" i="19"/>
  <c r="K845" i="19" s="1"/>
  <c r="D846" i="19"/>
  <c r="K846" i="19" s="1"/>
  <c r="D847" i="19"/>
  <c r="K847" i="19" s="1"/>
  <c r="D848" i="19"/>
  <c r="K848" i="19" s="1"/>
  <c r="D849" i="19"/>
  <c r="K849" i="19" s="1"/>
  <c r="D850" i="19"/>
  <c r="K850" i="19" s="1"/>
  <c r="D851" i="19"/>
  <c r="K851" i="19" s="1"/>
  <c r="D852" i="19"/>
  <c r="K852" i="19" s="1"/>
  <c r="D853" i="19"/>
  <c r="K853" i="19" s="1"/>
  <c r="D854" i="19"/>
  <c r="K854" i="19" s="1"/>
  <c r="D855" i="19"/>
  <c r="K855" i="19" s="1"/>
  <c r="D856" i="19"/>
  <c r="K856" i="19" s="1"/>
  <c r="D857" i="19"/>
  <c r="K857" i="19" s="1"/>
  <c r="D858" i="19"/>
  <c r="K858" i="19" s="1"/>
  <c r="D859" i="19"/>
  <c r="K859" i="19" s="1"/>
  <c r="D860" i="19"/>
  <c r="K860" i="19" s="1"/>
  <c r="D861" i="19"/>
  <c r="K861" i="19" s="1"/>
  <c r="D862" i="19"/>
  <c r="K862" i="19" s="1"/>
  <c r="D863" i="19"/>
  <c r="K863" i="19" s="1"/>
  <c r="D864" i="19"/>
  <c r="K864" i="19" s="1"/>
  <c r="D865" i="19"/>
  <c r="K865" i="19" s="1"/>
  <c r="D866" i="19"/>
  <c r="K866" i="19" s="1"/>
  <c r="D867" i="19"/>
  <c r="K867" i="19" s="1"/>
  <c r="D868" i="19"/>
  <c r="K868" i="19" s="1"/>
  <c r="D869" i="19"/>
  <c r="K869" i="19" s="1"/>
  <c r="D870" i="19"/>
  <c r="K870" i="19" s="1"/>
  <c r="D871" i="19"/>
  <c r="K871" i="19" s="1"/>
  <c r="D872" i="19"/>
  <c r="K872" i="19" s="1"/>
  <c r="D873" i="19"/>
  <c r="K873" i="19" s="1"/>
  <c r="D874" i="19"/>
  <c r="K874" i="19" s="1"/>
  <c r="D875" i="19"/>
  <c r="K875" i="19" s="1"/>
  <c r="D876" i="19"/>
  <c r="K876" i="19" s="1"/>
  <c r="D877" i="19"/>
  <c r="K877" i="19" s="1"/>
  <c r="D878" i="19"/>
  <c r="K878" i="19" s="1"/>
  <c r="D879" i="19"/>
  <c r="K879" i="19" s="1"/>
  <c r="D880" i="19"/>
  <c r="K880" i="19" s="1"/>
  <c r="D881" i="19"/>
  <c r="K881" i="19" s="1"/>
  <c r="D882" i="19"/>
  <c r="K882" i="19" s="1"/>
  <c r="D883" i="19"/>
  <c r="K883" i="19" s="1"/>
  <c r="D884" i="19"/>
  <c r="K884" i="19" s="1"/>
  <c r="D885" i="19"/>
  <c r="K885" i="19" s="1"/>
  <c r="D886" i="19"/>
  <c r="K886" i="19" s="1"/>
  <c r="D887" i="19"/>
  <c r="K887" i="19" s="1"/>
  <c r="D888" i="19"/>
  <c r="K888" i="19" s="1"/>
  <c r="D889" i="19"/>
  <c r="K889" i="19" s="1"/>
  <c r="D890" i="19"/>
  <c r="K890" i="19" s="1"/>
  <c r="D891" i="19"/>
  <c r="K891" i="19" s="1"/>
  <c r="D892" i="19"/>
  <c r="K892" i="19" s="1"/>
  <c r="D893" i="19"/>
  <c r="K893" i="19" s="1"/>
  <c r="D894" i="19"/>
  <c r="K894" i="19" s="1"/>
  <c r="D895" i="19"/>
  <c r="K895" i="19" s="1"/>
  <c r="D896" i="19"/>
  <c r="K896" i="19" s="1"/>
  <c r="D897" i="19"/>
  <c r="K897" i="19" s="1"/>
  <c r="D898" i="19"/>
  <c r="K898" i="19" s="1"/>
  <c r="D899" i="19"/>
  <c r="K899" i="19" s="1"/>
  <c r="D900" i="19"/>
  <c r="K900" i="19" s="1"/>
  <c r="D901" i="19"/>
  <c r="K901" i="19" s="1"/>
  <c r="D902" i="19"/>
  <c r="K902" i="19" s="1"/>
  <c r="D903" i="19"/>
  <c r="K903" i="19" s="1"/>
  <c r="D904" i="19"/>
  <c r="K904" i="19" s="1"/>
  <c r="D905" i="19"/>
  <c r="K905" i="19" s="1"/>
  <c r="D906" i="19"/>
  <c r="K906" i="19" s="1"/>
  <c r="D907" i="19"/>
  <c r="K907" i="19" s="1"/>
  <c r="D908" i="19"/>
  <c r="K908" i="19" s="1"/>
  <c r="D909" i="19"/>
  <c r="K909" i="19" s="1"/>
  <c r="D910" i="19"/>
  <c r="K910" i="19" s="1"/>
  <c r="D911" i="19"/>
  <c r="K911" i="19" s="1"/>
  <c r="D912" i="19"/>
  <c r="K912" i="19" s="1"/>
  <c r="D913" i="19"/>
  <c r="K913" i="19" s="1"/>
  <c r="D914" i="19"/>
  <c r="K914" i="19" s="1"/>
  <c r="D915" i="19"/>
  <c r="K915" i="19" s="1"/>
  <c r="D916" i="19"/>
  <c r="K916" i="19" s="1"/>
  <c r="D917" i="19"/>
  <c r="K917" i="19" s="1"/>
  <c r="D918" i="19"/>
  <c r="K918" i="19" s="1"/>
  <c r="D919" i="19"/>
  <c r="K919" i="19" s="1"/>
  <c r="D920" i="19"/>
  <c r="K920" i="19" s="1"/>
  <c r="D921" i="19"/>
  <c r="K921" i="19" s="1"/>
  <c r="D922" i="19"/>
  <c r="K922" i="19" s="1"/>
  <c r="D923" i="19"/>
  <c r="K923" i="19" s="1"/>
  <c r="D924" i="19"/>
  <c r="K924" i="19" s="1"/>
  <c r="D925" i="19"/>
  <c r="K925" i="19" s="1"/>
  <c r="D926" i="19"/>
  <c r="K926" i="19" s="1"/>
  <c r="D927" i="19"/>
  <c r="K927" i="19" s="1"/>
  <c r="D928" i="19"/>
  <c r="K928" i="19" s="1"/>
  <c r="D929" i="19"/>
  <c r="K929" i="19" s="1"/>
  <c r="D930" i="19"/>
  <c r="K930" i="19" s="1"/>
  <c r="D931" i="19"/>
  <c r="K931" i="19" s="1"/>
  <c r="D932" i="19"/>
  <c r="K932" i="19" s="1"/>
  <c r="D933" i="19"/>
  <c r="K933" i="19" s="1"/>
  <c r="D934" i="19"/>
  <c r="K934" i="19" s="1"/>
  <c r="D935" i="19"/>
  <c r="K935" i="19" s="1"/>
  <c r="D936" i="19"/>
  <c r="K936" i="19" s="1"/>
  <c r="D937" i="19"/>
  <c r="K937" i="19" s="1"/>
  <c r="D938" i="19"/>
  <c r="K938" i="19" s="1"/>
  <c r="D939" i="19"/>
  <c r="K939" i="19" s="1"/>
  <c r="D940" i="19"/>
  <c r="K940" i="19" s="1"/>
  <c r="D941" i="19"/>
  <c r="K941" i="19" s="1"/>
  <c r="D942" i="19"/>
  <c r="K942" i="19" s="1"/>
  <c r="D943" i="19"/>
  <c r="K943" i="19" s="1"/>
  <c r="D944" i="19"/>
  <c r="K944" i="19" s="1"/>
  <c r="D945" i="19"/>
  <c r="K945" i="19" s="1"/>
  <c r="D946" i="19"/>
  <c r="K946" i="19" s="1"/>
  <c r="D947" i="19"/>
  <c r="K947" i="19" s="1"/>
  <c r="D948" i="19"/>
  <c r="K948" i="19" s="1"/>
  <c r="D949" i="19"/>
  <c r="K949" i="19" s="1"/>
  <c r="D950" i="19"/>
  <c r="K950" i="19" s="1"/>
  <c r="D951" i="19"/>
  <c r="K951" i="19" s="1"/>
  <c r="D952" i="19"/>
  <c r="K952" i="19" s="1"/>
  <c r="D953" i="19"/>
  <c r="K953" i="19" s="1"/>
  <c r="D954" i="19"/>
  <c r="K954" i="19" s="1"/>
  <c r="D955" i="19"/>
  <c r="K955" i="19" s="1"/>
  <c r="D956" i="19"/>
  <c r="K956" i="19" s="1"/>
  <c r="D957" i="19"/>
  <c r="K957" i="19" s="1"/>
  <c r="D958" i="19"/>
  <c r="K958" i="19" s="1"/>
  <c r="D959" i="19"/>
  <c r="K959" i="19" s="1"/>
  <c r="D960" i="19"/>
  <c r="K960" i="19" s="1"/>
  <c r="D961" i="19"/>
  <c r="K961" i="19" s="1"/>
  <c r="D962" i="19"/>
  <c r="K962" i="19" s="1"/>
  <c r="D963" i="19"/>
  <c r="K963" i="19" s="1"/>
  <c r="D964" i="19"/>
  <c r="K964" i="19" s="1"/>
  <c r="D965" i="19"/>
  <c r="K965" i="19" s="1"/>
  <c r="D966" i="19"/>
  <c r="K966" i="19" s="1"/>
  <c r="D967" i="19"/>
  <c r="K967" i="19" s="1"/>
  <c r="D968" i="19"/>
  <c r="K968" i="19" s="1"/>
  <c r="D969" i="19"/>
  <c r="K969" i="19" s="1"/>
  <c r="D970" i="19"/>
  <c r="K970" i="19" s="1"/>
  <c r="D971" i="19"/>
  <c r="K971" i="19" s="1"/>
  <c r="D972" i="19"/>
  <c r="K972" i="19" s="1"/>
  <c r="D973" i="19"/>
  <c r="K973" i="19" s="1"/>
  <c r="D974" i="19"/>
  <c r="K974" i="19" s="1"/>
  <c r="D975" i="19"/>
  <c r="K975" i="19" s="1"/>
  <c r="D976" i="19"/>
  <c r="K976" i="19" s="1"/>
  <c r="D977" i="19"/>
  <c r="K977" i="19" s="1"/>
  <c r="D978" i="19"/>
  <c r="K978" i="19" s="1"/>
  <c r="D979" i="19"/>
  <c r="K979" i="19" s="1"/>
  <c r="D980" i="19"/>
  <c r="K980" i="19" s="1"/>
  <c r="D981" i="19"/>
  <c r="K981" i="19" s="1"/>
  <c r="D982" i="19"/>
  <c r="K982" i="19" s="1"/>
  <c r="D983" i="19"/>
  <c r="K983" i="19" s="1"/>
  <c r="D984" i="19"/>
  <c r="K984" i="19" s="1"/>
  <c r="D985" i="19"/>
  <c r="K985" i="19" s="1"/>
  <c r="D986" i="19"/>
  <c r="K986" i="19" s="1"/>
  <c r="D987" i="19"/>
  <c r="K987" i="19" s="1"/>
  <c r="D988" i="19"/>
  <c r="K988" i="19" s="1"/>
  <c r="D989" i="19"/>
  <c r="K989" i="19" s="1"/>
  <c r="D990" i="19"/>
  <c r="K990" i="19" s="1"/>
  <c r="D991" i="19"/>
  <c r="K991" i="19" s="1"/>
  <c r="D992" i="19"/>
  <c r="K992" i="19" s="1"/>
  <c r="D993" i="19"/>
  <c r="K993" i="19" s="1"/>
  <c r="D994" i="19"/>
  <c r="K994" i="19" s="1"/>
  <c r="D995" i="19"/>
  <c r="K995" i="19" s="1"/>
  <c r="D996" i="19"/>
  <c r="K996" i="19" s="1"/>
  <c r="D997" i="19"/>
  <c r="K997" i="19" s="1"/>
  <c r="D998" i="19"/>
  <c r="K998" i="19" s="1"/>
  <c r="D999" i="19"/>
  <c r="K999" i="19" s="1"/>
  <c r="D1000" i="19"/>
  <c r="K1000" i="19" s="1"/>
  <c r="D1001" i="19"/>
  <c r="K1001" i="19" s="1"/>
  <c r="D1002" i="19"/>
  <c r="K1002" i="19" s="1"/>
  <c r="D1003" i="19"/>
  <c r="K1003" i="19" s="1"/>
  <c r="D1004" i="19"/>
  <c r="K1004" i="19" s="1"/>
  <c r="D1005" i="19"/>
  <c r="K1005" i="19" s="1"/>
  <c r="D1006" i="19"/>
  <c r="K1006" i="19" s="1"/>
  <c r="D1007" i="19"/>
  <c r="K1007" i="19" s="1"/>
  <c r="D1008" i="19"/>
  <c r="K1008" i="19" s="1"/>
  <c r="D1009" i="19"/>
  <c r="K1009" i="19" s="1"/>
  <c r="D1010" i="19"/>
  <c r="K1010" i="19" s="1"/>
  <c r="D1011" i="19"/>
  <c r="K1011" i="19" s="1"/>
  <c r="D1012" i="19"/>
  <c r="K1012" i="19" s="1"/>
  <c r="D1013" i="19"/>
  <c r="K1013" i="19" s="1"/>
  <c r="D1014" i="19"/>
  <c r="K1014" i="19" s="1"/>
  <c r="D1015" i="19"/>
  <c r="K1015" i="19" s="1"/>
  <c r="D1016" i="19"/>
  <c r="K1016" i="19" s="1"/>
  <c r="D1017" i="19"/>
  <c r="K1017" i="19" s="1"/>
  <c r="D1018" i="19"/>
  <c r="K1018" i="19" s="1"/>
  <c r="D1019" i="19"/>
  <c r="K1019" i="19" s="1"/>
  <c r="D1020" i="19"/>
  <c r="K1020" i="19" s="1"/>
  <c r="D1021" i="19"/>
  <c r="K1021" i="19" s="1"/>
  <c r="D1022" i="19"/>
  <c r="K1022" i="19" s="1"/>
  <c r="D1023" i="19"/>
  <c r="K1023" i="19" s="1"/>
  <c r="D1024" i="19"/>
  <c r="K1024" i="19" s="1"/>
  <c r="D1025" i="19"/>
  <c r="K1025" i="19" s="1"/>
  <c r="D1026" i="19"/>
  <c r="K1026" i="19" s="1"/>
  <c r="D1027" i="19"/>
  <c r="K1027" i="19" s="1"/>
  <c r="D1028" i="19"/>
  <c r="K1028" i="19" s="1"/>
  <c r="D1029" i="19"/>
  <c r="K1029" i="19" s="1"/>
  <c r="D1030" i="19"/>
  <c r="K1030" i="19" s="1"/>
  <c r="D1031" i="19"/>
  <c r="K1031" i="19" s="1"/>
  <c r="D1032" i="19"/>
  <c r="K1032" i="19" s="1"/>
  <c r="D1033" i="19"/>
  <c r="K1033" i="19" s="1"/>
  <c r="D1034" i="19"/>
  <c r="K1034" i="19" s="1"/>
  <c r="D1035" i="19"/>
  <c r="K1035" i="19" s="1"/>
  <c r="D1036" i="19"/>
  <c r="K1036" i="19" s="1"/>
  <c r="D1037" i="19"/>
  <c r="K1037" i="19" s="1"/>
  <c r="D1038" i="19"/>
  <c r="K1038" i="19" s="1"/>
  <c r="D1039" i="19"/>
  <c r="K1039" i="19" s="1"/>
  <c r="K9" i="7" l="1"/>
  <c r="AJ9" i="7" l="1"/>
  <c r="K8" i="7" l="1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946" i="7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965" i="7"/>
  <c r="K966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88" i="7"/>
  <c r="K989" i="7"/>
  <c r="K990" i="7"/>
  <c r="K991" i="7"/>
  <c r="K992" i="7"/>
  <c r="K993" i="7"/>
  <c r="K994" i="7"/>
  <c r="K995" i="7"/>
  <c r="K996" i="7"/>
  <c r="K997" i="7"/>
  <c r="K998" i="7"/>
  <c r="K999" i="7"/>
  <c r="K1000" i="7"/>
  <c r="K1001" i="7"/>
  <c r="K1002" i="7"/>
  <c r="K1003" i="7"/>
  <c r="K1004" i="7"/>
  <c r="K1005" i="7"/>
  <c r="K1006" i="7"/>
  <c r="K1007" i="7"/>
  <c r="K1008" i="7"/>
  <c r="K1009" i="7"/>
  <c r="K1010" i="7"/>
  <c r="K1011" i="7"/>
  <c r="K1012" i="7"/>
  <c r="K1013" i="7"/>
  <c r="K1014" i="7"/>
  <c r="K1015" i="7"/>
  <c r="K1016" i="7"/>
  <c r="K1017" i="7"/>
  <c r="K1018" i="7"/>
  <c r="K1019" i="7"/>
  <c r="K1020" i="7"/>
  <c r="K1021" i="7"/>
  <c r="K1022" i="7"/>
  <c r="K1023" i="7"/>
  <c r="K1024" i="7"/>
  <c r="K1025" i="7"/>
  <c r="K1026" i="7"/>
  <c r="K1027" i="7"/>
  <c r="K1028" i="7"/>
  <c r="K1029" i="7"/>
  <c r="K1030" i="7"/>
  <c r="K1031" i="7"/>
  <c r="K1032" i="7"/>
  <c r="K1033" i="7"/>
  <c r="K1034" i="7"/>
  <c r="K1035" i="7"/>
  <c r="K1036" i="7"/>
  <c r="K1037" i="7"/>
  <c r="K1038" i="7"/>
  <c r="K1039" i="7"/>
  <c r="K1040" i="7"/>
  <c r="K1041" i="7"/>
  <c r="K1042" i="7"/>
  <c r="K1043" i="7"/>
  <c r="K1044" i="7"/>
  <c r="K1045" i="7"/>
  <c r="K1046" i="7"/>
  <c r="K1047" i="7"/>
  <c r="K1048" i="7"/>
  <c r="K1049" i="7"/>
  <c r="K1050" i="7"/>
  <c r="K1051" i="7"/>
  <c r="K1052" i="7"/>
  <c r="K1053" i="7"/>
  <c r="K1054" i="7"/>
  <c r="K1055" i="7"/>
  <c r="K1056" i="7"/>
  <c r="K1057" i="7"/>
  <c r="K1058" i="7"/>
  <c r="K1059" i="7"/>
  <c r="K1060" i="7"/>
  <c r="K1061" i="7"/>
  <c r="K1062" i="7"/>
  <c r="K1063" i="7"/>
  <c r="K1064" i="7"/>
  <c r="K1065" i="7"/>
  <c r="K1066" i="7"/>
  <c r="K1067" i="7"/>
  <c r="K1068" i="7"/>
  <c r="K1069" i="7"/>
  <c r="K1070" i="7"/>
  <c r="K1071" i="7"/>
  <c r="K1072" i="7"/>
  <c r="K1073" i="7"/>
  <c r="K1074" i="7"/>
  <c r="K1075" i="7"/>
  <c r="K1076" i="7"/>
  <c r="K1077" i="7"/>
  <c r="K1078" i="7"/>
  <c r="K1079" i="7"/>
  <c r="K1080" i="7"/>
  <c r="K1081" i="7"/>
  <c r="K1082" i="7"/>
  <c r="K1083" i="7"/>
  <c r="K1084" i="7"/>
  <c r="K1085" i="7"/>
  <c r="K1086" i="7"/>
  <c r="K1087" i="7"/>
  <c r="K1088" i="7"/>
  <c r="K1089" i="7"/>
  <c r="K1090" i="7"/>
  <c r="K1091" i="7"/>
  <c r="K1092" i="7"/>
  <c r="K1093" i="7"/>
  <c r="K1094" i="7"/>
  <c r="K1095" i="7"/>
  <c r="K1096" i="7"/>
  <c r="K1097" i="7"/>
  <c r="K1098" i="7"/>
  <c r="K1099" i="7"/>
  <c r="K1100" i="7"/>
  <c r="K1101" i="7"/>
  <c r="K1102" i="7"/>
  <c r="K1103" i="7"/>
  <c r="K1104" i="7"/>
  <c r="K1105" i="7"/>
  <c r="K1106" i="7"/>
  <c r="K1107" i="7"/>
  <c r="K1108" i="7"/>
  <c r="K1109" i="7"/>
  <c r="K1110" i="7"/>
  <c r="K1111" i="7"/>
  <c r="K1112" i="7"/>
  <c r="K1113" i="7"/>
  <c r="K1114" i="7"/>
  <c r="K1115" i="7"/>
  <c r="K1116" i="7"/>
  <c r="K1117" i="7"/>
  <c r="K1118" i="7"/>
  <c r="K1119" i="7"/>
  <c r="K1120" i="7"/>
  <c r="K1121" i="7"/>
  <c r="K1122" i="7"/>
  <c r="K1123" i="7"/>
  <c r="K1124" i="7"/>
  <c r="K1125" i="7"/>
  <c r="K1126" i="7"/>
  <c r="K1127" i="7"/>
  <c r="K1128" i="7"/>
  <c r="K1129" i="7"/>
  <c r="K1130" i="7"/>
  <c r="K1131" i="7"/>
  <c r="K1132" i="7"/>
  <c r="K1133" i="7"/>
  <c r="K1134" i="7"/>
  <c r="K1135" i="7"/>
  <c r="K1136" i="7"/>
  <c r="K1137" i="7"/>
  <c r="K1138" i="7"/>
  <c r="K1139" i="7"/>
  <c r="K1140" i="7"/>
  <c r="K1141" i="7"/>
  <c r="K1142" i="7"/>
  <c r="K1143" i="7"/>
  <c r="K1144" i="7"/>
  <c r="K1145" i="7"/>
  <c r="K1146" i="7"/>
  <c r="K1147" i="7"/>
  <c r="K1148" i="7"/>
  <c r="K1149" i="7"/>
  <c r="K1150" i="7"/>
  <c r="K1151" i="7"/>
  <c r="K1152" i="7"/>
  <c r="K1153" i="7"/>
  <c r="K1154" i="7"/>
  <c r="K1155" i="7"/>
  <c r="K1156" i="7"/>
  <c r="K1157" i="7"/>
  <c r="K1158" i="7"/>
  <c r="K1159" i="7"/>
  <c r="K1160" i="7"/>
  <c r="K1161" i="7"/>
  <c r="K1162" i="7"/>
  <c r="K1163" i="7"/>
  <c r="K1164" i="7"/>
  <c r="K1165" i="7"/>
  <c r="K1166" i="7"/>
  <c r="K1167" i="7"/>
  <c r="K1168" i="7"/>
  <c r="K1169" i="7"/>
  <c r="K1170" i="7"/>
  <c r="K1171" i="7"/>
  <c r="K1172" i="7"/>
  <c r="K1173" i="7"/>
  <c r="K1174" i="7"/>
  <c r="K1175" i="7"/>
  <c r="K1176" i="7"/>
  <c r="K1177" i="7"/>
  <c r="K1178" i="7"/>
  <c r="K1179" i="7"/>
  <c r="K1180" i="7"/>
  <c r="K1181" i="7"/>
  <c r="K1182" i="7"/>
  <c r="K1183" i="7"/>
  <c r="K1184" i="7"/>
  <c r="K1185" i="7"/>
  <c r="K1186" i="7"/>
  <c r="K1187" i="7"/>
  <c r="K1188" i="7"/>
  <c r="K1189" i="7"/>
  <c r="K1190" i="7"/>
  <c r="K1191" i="7"/>
  <c r="K1192" i="7"/>
  <c r="K1193" i="7"/>
  <c r="K1194" i="7"/>
  <c r="K1195" i="7"/>
  <c r="K1196" i="7"/>
  <c r="K1197" i="7"/>
  <c r="K1198" i="7"/>
  <c r="K1199" i="7"/>
  <c r="K1200" i="7"/>
  <c r="K1201" i="7"/>
  <c r="K1202" i="7"/>
  <c r="K1203" i="7"/>
  <c r="K1204" i="7"/>
  <c r="K1205" i="7"/>
  <c r="K1206" i="7"/>
  <c r="K1207" i="7"/>
  <c r="K1208" i="7"/>
  <c r="K1209" i="7"/>
  <c r="K1210" i="7"/>
  <c r="K1211" i="7"/>
  <c r="K1212" i="7"/>
  <c r="K1213" i="7"/>
  <c r="K1214" i="7"/>
  <c r="K1215" i="7"/>
  <c r="K1216" i="7"/>
  <c r="K1217" i="7"/>
  <c r="K1218" i="7"/>
  <c r="K1219" i="7"/>
  <c r="K1220" i="7"/>
  <c r="K1221" i="7"/>
  <c r="K1222" i="7"/>
  <c r="K1223" i="7"/>
  <c r="K1224" i="7"/>
  <c r="K1225" i="7"/>
  <c r="K1226" i="7"/>
  <c r="K1227" i="7"/>
  <c r="K1228" i="7"/>
  <c r="K1229" i="7"/>
  <c r="K1230" i="7"/>
  <c r="K1231" i="7"/>
  <c r="K1232" i="7"/>
  <c r="K1233" i="7"/>
  <c r="K1234" i="7"/>
  <c r="K1235" i="7"/>
  <c r="K1236" i="7"/>
  <c r="K1237" i="7"/>
  <c r="K1238" i="7"/>
  <c r="K1239" i="7"/>
  <c r="K1240" i="7"/>
  <c r="K1241" i="7"/>
  <c r="K1242" i="7"/>
  <c r="K1243" i="7"/>
  <c r="K1244" i="7"/>
  <c r="K1245" i="7"/>
  <c r="K1246" i="7"/>
  <c r="K1247" i="7"/>
  <c r="K1248" i="7"/>
  <c r="K1249" i="7"/>
  <c r="K1250" i="7"/>
  <c r="K1251" i="7"/>
  <c r="K1252" i="7"/>
  <c r="K1253" i="7"/>
  <c r="K1254" i="7"/>
  <c r="K1255" i="7"/>
  <c r="K1256" i="7"/>
  <c r="K1257" i="7"/>
  <c r="K1258" i="7"/>
  <c r="K1259" i="7"/>
  <c r="K1260" i="7"/>
  <c r="K1261" i="7"/>
  <c r="K1262" i="7"/>
  <c r="K1263" i="7"/>
  <c r="K1264" i="7"/>
  <c r="K1265" i="7"/>
  <c r="K1266" i="7"/>
  <c r="K1267" i="7"/>
  <c r="K1268" i="7"/>
  <c r="K1269" i="7"/>
  <c r="K1270" i="7"/>
  <c r="K1271" i="7"/>
  <c r="K1272" i="7"/>
  <c r="K1273" i="7"/>
  <c r="K1274" i="7"/>
  <c r="K1275" i="7"/>
  <c r="K1276" i="7"/>
  <c r="K1277" i="7"/>
  <c r="K1278" i="7"/>
  <c r="K1279" i="7"/>
  <c r="K1280" i="7"/>
  <c r="K1281" i="7"/>
  <c r="K1282" i="7"/>
  <c r="K1283" i="7"/>
  <c r="K1284" i="7"/>
  <c r="K1285" i="7"/>
  <c r="K1286" i="7"/>
  <c r="K1287" i="7"/>
  <c r="K1288" i="7"/>
  <c r="K1289" i="7"/>
  <c r="K1290" i="7"/>
  <c r="K1291" i="7"/>
  <c r="K1292" i="7"/>
  <c r="K1293" i="7"/>
  <c r="K1294" i="7"/>
  <c r="K1295" i="7"/>
  <c r="K1296" i="7"/>
  <c r="K1297" i="7"/>
  <c r="K1298" i="7"/>
  <c r="K1299" i="7"/>
  <c r="K1300" i="7"/>
  <c r="K1301" i="7"/>
  <c r="K1302" i="7"/>
  <c r="K1303" i="7"/>
  <c r="K1304" i="7"/>
  <c r="K1305" i="7"/>
  <c r="K1306" i="7"/>
  <c r="K1307" i="7"/>
  <c r="K1308" i="7"/>
  <c r="K1309" i="7"/>
  <c r="K1310" i="7"/>
  <c r="K1311" i="7"/>
  <c r="K1312" i="7"/>
  <c r="K1313" i="7"/>
  <c r="K1314" i="7"/>
  <c r="K1315" i="7"/>
  <c r="K1316" i="7"/>
  <c r="K1317" i="7"/>
  <c r="K1318" i="7"/>
  <c r="K1319" i="7"/>
  <c r="K1320" i="7"/>
  <c r="K1321" i="7"/>
  <c r="K1322" i="7"/>
  <c r="K1323" i="7"/>
  <c r="K1324" i="7"/>
  <c r="K1325" i="7"/>
  <c r="K1326" i="7"/>
  <c r="K1327" i="7"/>
  <c r="K1328" i="7"/>
  <c r="K1329" i="7"/>
  <c r="K1330" i="7"/>
  <c r="K1331" i="7"/>
  <c r="K1332" i="7"/>
  <c r="K1333" i="7"/>
  <c r="K1334" i="7"/>
  <c r="K1335" i="7"/>
  <c r="K1336" i="7"/>
  <c r="K1337" i="7"/>
  <c r="K1338" i="7"/>
  <c r="K1339" i="7"/>
  <c r="K1340" i="7"/>
  <c r="K1341" i="7"/>
  <c r="K1342" i="7"/>
  <c r="K1343" i="7"/>
  <c r="K1344" i="7"/>
  <c r="K1345" i="7"/>
  <c r="K1346" i="7"/>
  <c r="K1347" i="7"/>
  <c r="K1348" i="7"/>
  <c r="K1349" i="7"/>
  <c r="K1350" i="7"/>
  <c r="K1351" i="7"/>
  <c r="K1352" i="7"/>
  <c r="K1353" i="7"/>
  <c r="K1354" i="7"/>
  <c r="K1355" i="7"/>
  <c r="K1356" i="7"/>
  <c r="K1357" i="7"/>
  <c r="K1358" i="7"/>
  <c r="K1359" i="7"/>
  <c r="K1360" i="7"/>
  <c r="K1361" i="7"/>
  <c r="K1362" i="7"/>
  <c r="K1363" i="7"/>
  <c r="K1364" i="7"/>
  <c r="K1365" i="7"/>
  <c r="K1366" i="7"/>
  <c r="K1367" i="7"/>
  <c r="K1368" i="7"/>
  <c r="K1369" i="7"/>
  <c r="K1370" i="7"/>
  <c r="K1371" i="7"/>
  <c r="K1372" i="7"/>
  <c r="K1373" i="7"/>
  <c r="K1374" i="7"/>
  <c r="K1375" i="7"/>
  <c r="K1376" i="7"/>
  <c r="K1377" i="7"/>
  <c r="K1378" i="7"/>
  <c r="K1379" i="7"/>
  <c r="K1380" i="7"/>
  <c r="K1381" i="7"/>
  <c r="K1382" i="7"/>
  <c r="K1383" i="7"/>
  <c r="K1384" i="7"/>
  <c r="K1385" i="7"/>
  <c r="K1386" i="7"/>
  <c r="K1387" i="7"/>
  <c r="K1388" i="7"/>
  <c r="K1389" i="7"/>
  <c r="K1390" i="7"/>
  <c r="K1391" i="7"/>
  <c r="K1392" i="7"/>
  <c r="K1393" i="7"/>
  <c r="K1394" i="7"/>
  <c r="K1395" i="7"/>
  <c r="K1396" i="7"/>
  <c r="K1397" i="7"/>
  <c r="K1398" i="7"/>
  <c r="K1399" i="7"/>
  <c r="K1400" i="7"/>
  <c r="K1401" i="7"/>
  <c r="K1402" i="7"/>
  <c r="K1403" i="7"/>
  <c r="K1404" i="7"/>
  <c r="K1405" i="7"/>
  <c r="K1406" i="7"/>
  <c r="K1407" i="7"/>
  <c r="K1408" i="7"/>
  <c r="K1409" i="7"/>
  <c r="K1410" i="7"/>
  <c r="K1411" i="7"/>
  <c r="K1412" i="7"/>
  <c r="K1413" i="7"/>
  <c r="K1414" i="7"/>
  <c r="K1415" i="7"/>
  <c r="K1416" i="7"/>
  <c r="K1417" i="7"/>
  <c r="K1418" i="7"/>
  <c r="K1419" i="7"/>
  <c r="K1420" i="7"/>
  <c r="K1421" i="7"/>
  <c r="K1422" i="7"/>
  <c r="K1423" i="7"/>
  <c r="K1424" i="7"/>
  <c r="K1425" i="7"/>
  <c r="K1426" i="7"/>
  <c r="K1427" i="7"/>
  <c r="K1428" i="7"/>
  <c r="K1429" i="7"/>
  <c r="K1430" i="7"/>
  <c r="K1431" i="7"/>
  <c r="K1432" i="7"/>
  <c r="K1433" i="7"/>
  <c r="K1434" i="7"/>
  <c r="K1435" i="7"/>
  <c r="K1436" i="7"/>
  <c r="K1437" i="7"/>
  <c r="K1438" i="7"/>
  <c r="K1439" i="7"/>
  <c r="K1440" i="7"/>
  <c r="K1441" i="7"/>
  <c r="K1442" i="7"/>
  <c r="K1443" i="7"/>
  <c r="K1444" i="7"/>
  <c r="K1445" i="7"/>
  <c r="K1446" i="7"/>
  <c r="K1447" i="7"/>
  <c r="K1448" i="7"/>
  <c r="K1449" i="7"/>
  <c r="K1450" i="7"/>
  <c r="K1451" i="7"/>
  <c r="K1452" i="7"/>
  <c r="K1453" i="7"/>
  <c r="K1454" i="7"/>
  <c r="K1455" i="7"/>
  <c r="K1456" i="7"/>
  <c r="K1457" i="7"/>
  <c r="K1458" i="7"/>
  <c r="K1459" i="7"/>
  <c r="K1460" i="7"/>
  <c r="K1461" i="7"/>
  <c r="K1462" i="7"/>
  <c r="K1463" i="7"/>
  <c r="K1464" i="7"/>
  <c r="K1465" i="7"/>
  <c r="K1466" i="7"/>
  <c r="K1467" i="7"/>
  <c r="K1468" i="7"/>
  <c r="K1469" i="7"/>
  <c r="K1470" i="7"/>
  <c r="K1471" i="7"/>
  <c r="K1472" i="7"/>
  <c r="K1473" i="7"/>
  <c r="K1474" i="7"/>
  <c r="K1475" i="7"/>
  <c r="K1476" i="7"/>
  <c r="K1477" i="7"/>
  <c r="K1478" i="7"/>
  <c r="K1479" i="7"/>
  <c r="K1480" i="7"/>
  <c r="K1481" i="7"/>
  <c r="K1482" i="7"/>
  <c r="K1483" i="7"/>
  <c r="K1484" i="7"/>
  <c r="K1485" i="7"/>
  <c r="K1486" i="7"/>
  <c r="K1487" i="7"/>
  <c r="K1488" i="7"/>
  <c r="K1489" i="7"/>
  <c r="K1490" i="7"/>
  <c r="K1491" i="7"/>
  <c r="K1492" i="7"/>
  <c r="K1493" i="7"/>
  <c r="K1494" i="7"/>
  <c r="K1495" i="7"/>
  <c r="K1496" i="7"/>
  <c r="K1497" i="7"/>
  <c r="K1498" i="7"/>
  <c r="K1499" i="7"/>
  <c r="K1500" i="7"/>
  <c r="K1501" i="7"/>
  <c r="K1502" i="7"/>
  <c r="K1503" i="7"/>
  <c r="K1504" i="7"/>
  <c r="K1505" i="7"/>
  <c r="K1506" i="7"/>
  <c r="W8" i="7" l="1"/>
  <c r="Z8" i="7" s="1"/>
  <c r="V8" i="7"/>
  <c r="Y8" i="7" s="1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AJ58" i="7"/>
  <c r="AJ59" i="7"/>
  <c r="AJ60" i="7"/>
  <c r="AJ61" i="7"/>
  <c r="AJ62" i="7"/>
  <c r="AJ63" i="7"/>
  <c r="AJ64" i="7"/>
  <c r="AJ65" i="7"/>
  <c r="AJ66" i="7"/>
  <c r="AJ67" i="7"/>
  <c r="AJ68" i="7"/>
  <c r="AJ69" i="7"/>
  <c r="AJ70" i="7"/>
  <c r="AJ71" i="7"/>
  <c r="AJ72" i="7"/>
  <c r="AJ73" i="7"/>
  <c r="AJ74" i="7"/>
  <c r="AJ75" i="7"/>
  <c r="AJ76" i="7"/>
  <c r="AJ77" i="7"/>
  <c r="AJ78" i="7"/>
  <c r="AJ79" i="7"/>
  <c r="AJ80" i="7"/>
  <c r="AJ81" i="7"/>
  <c r="AJ82" i="7"/>
  <c r="AJ83" i="7"/>
  <c r="AJ84" i="7"/>
  <c r="AJ85" i="7"/>
  <c r="AJ86" i="7"/>
  <c r="AJ87" i="7"/>
  <c r="AJ88" i="7"/>
  <c r="AJ89" i="7"/>
  <c r="AJ90" i="7"/>
  <c r="AJ91" i="7"/>
  <c r="AJ92" i="7"/>
  <c r="AJ93" i="7"/>
  <c r="AJ94" i="7"/>
  <c r="AJ95" i="7"/>
  <c r="AJ96" i="7"/>
  <c r="AJ97" i="7"/>
  <c r="AJ98" i="7"/>
  <c r="AJ99" i="7"/>
  <c r="AJ100" i="7"/>
  <c r="AJ101" i="7"/>
  <c r="AJ102" i="7"/>
  <c r="AJ103" i="7"/>
  <c r="AJ104" i="7"/>
  <c r="AJ105" i="7"/>
  <c r="AJ106" i="7"/>
  <c r="AJ107" i="7"/>
  <c r="AJ108" i="7"/>
  <c r="AJ109" i="7"/>
  <c r="AJ110" i="7"/>
  <c r="AJ111" i="7"/>
  <c r="AJ112" i="7"/>
  <c r="AJ113" i="7"/>
  <c r="AJ114" i="7"/>
  <c r="AJ115" i="7"/>
  <c r="AJ116" i="7"/>
  <c r="AJ117" i="7"/>
  <c r="AJ118" i="7"/>
  <c r="AJ119" i="7"/>
  <c r="AJ120" i="7"/>
  <c r="AJ121" i="7"/>
  <c r="AJ122" i="7"/>
  <c r="AJ123" i="7"/>
  <c r="AJ124" i="7"/>
  <c r="AJ125" i="7"/>
  <c r="AJ126" i="7"/>
  <c r="AJ127" i="7"/>
  <c r="AJ128" i="7"/>
  <c r="AJ129" i="7"/>
  <c r="AJ130" i="7"/>
  <c r="AJ131" i="7"/>
  <c r="AJ132" i="7"/>
  <c r="AJ133" i="7"/>
  <c r="AJ134" i="7"/>
  <c r="AJ135" i="7"/>
  <c r="AJ136" i="7"/>
  <c r="AJ137" i="7"/>
  <c r="AJ138" i="7"/>
  <c r="AJ139" i="7"/>
  <c r="AJ140" i="7"/>
  <c r="AJ141" i="7"/>
  <c r="AJ142" i="7"/>
  <c r="AJ143" i="7"/>
  <c r="AJ144" i="7"/>
  <c r="AJ145" i="7"/>
  <c r="AJ146" i="7"/>
  <c r="AJ147" i="7"/>
  <c r="AJ148" i="7"/>
  <c r="AJ149" i="7"/>
  <c r="AJ150" i="7"/>
  <c r="AJ151" i="7"/>
  <c r="AJ152" i="7"/>
  <c r="AJ153" i="7"/>
  <c r="AJ154" i="7"/>
  <c r="AJ155" i="7"/>
  <c r="AJ156" i="7"/>
  <c r="AJ157" i="7"/>
  <c r="AJ158" i="7"/>
  <c r="AJ159" i="7"/>
  <c r="AJ160" i="7"/>
  <c r="AJ161" i="7"/>
  <c r="AJ162" i="7"/>
  <c r="AJ163" i="7"/>
  <c r="AJ164" i="7"/>
  <c r="AJ165" i="7"/>
  <c r="AJ166" i="7"/>
  <c r="AJ167" i="7"/>
  <c r="AJ168" i="7"/>
  <c r="AJ169" i="7"/>
  <c r="AJ170" i="7"/>
  <c r="AJ171" i="7"/>
  <c r="AJ172" i="7"/>
  <c r="AJ173" i="7"/>
  <c r="AJ174" i="7"/>
  <c r="AJ175" i="7"/>
  <c r="AJ176" i="7"/>
  <c r="AJ177" i="7"/>
  <c r="AJ178" i="7"/>
  <c r="AJ179" i="7"/>
  <c r="AJ180" i="7"/>
  <c r="AJ181" i="7"/>
  <c r="AJ182" i="7"/>
  <c r="AJ183" i="7"/>
  <c r="AJ184" i="7"/>
  <c r="AJ185" i="7"/>
  <c r="AJ186" i="7"/>
  <c r="AJ187" i="7"/>
  <c r="AJ188" i="7"/>
  <c r="AJ189" i="7"/>
  <c r="AJ190" i="7"/>
  <c r="AJ191" i="7"/>
  <c r="AJ192" i="7"/>
  <c r="AJ193" i="7"/>
  <c r="AJ194" i="7"/>
  <c r="AJ195" i="7"/>
  <c r="AJ196" i="7"/>
  <c r="AJ197" i="7"/>
  <c r="AJ198" i="7"/>
  <c r="AJ199" i="7"/>
  <c r="AJ200" i="7"/>
  <c r="AJ201" i="7"/>
  <c r="AJ202" i="7"/>
  <c r="AJ203" i="7"/>
  <c r="AJ204" i="7"/>
  <c r="AJ205" i="7"/>
  <c r="AJ206" i="7"/>
  <c r="AJ207" i="7"/>
  <c r="AJ208" i="7"/>
  <c r="AJ209" i="7"/>
  <c r="AJ210" i="7"/>
  <c r="AJ211" i="7"/>
  <c r="AJ212" i="7"/>
  <c r="AJ213" i="7"/>
  <c r="AJ214" i="7"/>
  <c r="AJ215" i="7"/>
  <c r="AJ216" i="7"/>
  <c r="AJ217" i="7"/>
  <c r="AJ218" i="7"/>
  <c r="AJ219" i="7"/>
  <c r="AJ220" i="7"/>
  <c r="AJ221" i="7"/>
  <c r="AJ222" i="7"/>
  <c r="AJ223" i="7"/>
  <c r="AJ224" i="7"/>
  <c r="AJ225" i="7"/>
  <c r="AJ226" i="7"/>
  <c r="AJ227" i="7"/>
  <c r="AJ228" i="7"/>
  <c r="AJ229" i="7"/>
  <c r="AJ230" i="7"/>
  <c r="AJ231" i="7"/>
  <c r="AJ232" i="7"/>
  <c r="AJ233" i="7"/>
  <c r="AJ234" i="7"/>
  <c r="AJ235" i="7"/>
  <c r="AJ236" i="7"/>
  <c r="AJ237" i="7"/>
  <c r="AJ238" i="7"/>
  <c r="AJ239" i="7"/>
  <c r="AJ240" i="7"/>
  <c r="AJ241" i="7"/>
  <c r="AJ242" i="7"/>
  <c r="AJ243" i="7"/>
  <c r="AJ244" i="7"/>
  <c r="AJ245" i="7"/>
  <c r="AJ246" i="7"/>
  <c r="AJ247" i="7"/>
  <c r="AJ248" i="7"/>
  <c r="AJ249" i="7"/>
  <c r="AJ250" i="7"/>
  <c r="AJ251" i="7"/>
  <c r="AJ252" i="7"/>
  <c r="AJ253" i="7"/>
  <c r="AJ254" i="7"/>
  <c r="AJ255" i="7"/>
  <c r="AJ256" i="7"/>
  <c r="AJ257" i="7"/>
  <c r="AJ258" i="7"/>
  <c r="AJ259" i="7"/>
  <c r="AJ260" i="7"/>
  <c r="AJ261" i="7"/>
  <c r="AJ262" i="7"/>
  <c r="AJ263" i="7"/>
  <c r="AJ264" i="7"/>
  <c r="AJ265" i="7"/>
  <c r="AJ266" i="7"/>
  <c r="AJ267" i="7"/>
  <c r="AJ268" i="7"/>
  <c r="AJ269" i="7"/>
  <c r="AJ270" i="7"/>
  <c r="AJ271" i="7"/>
  <c r="AJ272" i="7"/>
  <c r="AJ273" i="7"/>
  <c r="AJ274" i="7"/>
  <c r="AJ275" i="7"/>
  <c r="AJ276" i="7"/>
  <c r="AJ277" i="7"/>
  <c r="AJ278" i="7"/>
  <c r="AJ279" i="7"/>
  <c r="AJ280" i="7"/>
  <c r="AJ281" i="7"/>
  <c r="AJ282" i="7"/>
  <c r="AJ283" i="7"/>
  <c r="AJ284" i="7"/>
  <c r="AJ285" i="7"/>
  <c r="AJ286" i="7"/>
  <c r="AJ287" i="7"/>
  <c r="AJ288" i="7"/>
  <c r="AJ289" i="7"/>
  <c r="AJ290" i="7"/>
  <c r="AJ291" i="7"/>
  <c r="AJ292" i="7"/>
  <c r="AJ293" i="7"/>
  <c r="AJ294" i="7"/>
  <c r="AJ295" i="7"/>
  <c r="AJ296" i="7"/>
  <c r="AJ297" i="7"/>
  <c r="AJ298" i="7"/>
  <c r="AJ299" i="7"/>
  <c r="AJ300" i="7"/>
  <c r="AJ301" i="7"/>
  <c r="AJ302" i="7"/>
  <c r="AJ303" i="7"/>
  <c r="AJ304" i="7"/>
  <c r="AJ305" i="7"/>
  <c r="AJ306" i="7"/>
  <c r="AJ307" i="7"/>
  <c r="AJ308" i="7"/>
  <c r="AJ309" i="7"/>
  <c r="AJ310" i="7"/>
  <c r="AJ311" i="7"/>
  <c r="AJ312" i="7"/>
  <c r="AJ313" i="7"/>
  <c r="AJ314" i="7"/>
  <c r="AJ315" i="7"/>
  <c r="AJ316" i="7"/>
  <c r="AJ317" i="7"/>
  <c r="AJ318" i="7"/>
  <c r="AJ319" i="7"/>
  <c r="AJ320" i="7"/>
  <c r="AJ321" i="7"/>
  <c r="AJ322" i="7"/>
  <c r="AJ323" i="7"/>
  <c r="AJ324" i="7"/>
  <c r="AJ325" i="7"/>
  <c r="AJ326" i="7"/>
  <c r="AJ327" i="7"/>
  <c r="AJ328" i="7"/>
  <c r="AJ329" i="7"/>
  <c r="AJ330" i="7"/>
  <c r="AJ331" i="7"/>
  <c r="AJ332" i="7"/>
  <c r="AJ333" i="7"/>
  <c r="AJ334" i="7"/>
  <c r="AJ335" i="7"/>
  <c r="AJ336" i="7"/>
  <c r="AJ337" i="7"/>
  <c r="AJ338" i="7"/>
  <c r="AJ339" i="7"/>
  <c r="AJ340" i="7"/>
  <c r="AJ341" i="7"/>
  <c r="AJ342" i="7"/>
  <c r="AJ343" i="7"/>
  <c r="AJ344" i="7"/>
  <c r="AJ345" i="7"/>
  <c r="AJ346" i="7"/>
  <c r="AJ347" i="7"/>
  <c r="AJ348" i="7"/>
  <c r="AJ349" i="7"/>
  <c r="AJ350" i="7"/>
  <c r="AJ351" i="7"/>
  <c r="AJ352" i="7"/>
  <c r="AJ353" i="7"/>
  <c r="AJ354" i="7"/>
  <c r="AJ355" i="7"/>
  <c r="AJ356" i="7"/>
  <c r="AJ357" i="7"/>
  <c r="AJ358" i="7"/>
  <c r="AJ359" i="7"/>
  <c r="AJ360" i="7"/>
  <c r="AJ361" i="7"/>
  <c r="AJ362" i="7"/>
  <c r="AJ363" i="7"/>
  <c r="AJ364" i="7"/>
  <c r="AJ365" i="7"/>
  <c r="AJ366" i="7"/>
  <c r="AJ367" i="7"/>
  <c r="AJ368" i="7"/>
  <c r="AJ369" i="7"/>
  <c r="AJ370" i="7"/>
  <c r="AJ371" i="7"/>
  <c r="AJ372" i="7"/>
  <c r="AJ373" i="7"/>
  <c r="AJ374" i="7"/>
  <c r="AJ375" i="7"/>
  <c r="AJ376" i="7"/>
  <c r="AJ377" i="7"/>
  <c r="AJ378" i="7"/>
  <c r="AJ379" i="7"/>
  <c r="AJ380" i="7"/>
  <c r="AJ381" i="7"/>
  <c r="AJ382" i="7"/>
  <c r="AJ383" i="7"/>
  <c r="AJ384" i="7"/>
  <c r="AJ385" i="7"/>
  <c r="AJ386" i="7"/>
  <c r="AJ387" i="7"/>
  <c r="AJ388" i="7"/>
  <c r="AJ389" i="7"/>
  <c r="AJ390" i="7"/>
  <c r="AJ391" i="7"/>
  <c r="AJ392" i="7"/>
  <c r="AJ393" i="7"/>
  <c r="AJ394" i="7"/>
  <c r="AJ395" i="7"/>
  <c r="AJ396" i="7"/>
  <c r="AJ397" i="7"/>
  <c r="AJ398" i="7"/>
  <c r="AJ399" i="7"/>
  <c r="AJ400" i="7"/>
  <c r="AJ401" i="7"/>
  <c r="AJ402" i="7"/>
  <c r="AJ403" i="7"/>
  <c r="AJ404" i="7"/>
  <c r="AJ405" i="7"/>
  <c r="AJ406" i="7"/>
  <c r="AJ407" i="7"/>
  <c r="AJ408" i="7"/>
  <c r="AJ409" i="7"/>
  <c r="AJ410" i="7"/>
  <c r="AJ411" i="7"/>
  <c r="AJ412" i="7"/>
  <c r="AJ413" i="7"/>
  <c r="AJ414" i="7"/>
  <c r="AJ415" i="7"/>
  <c r="AJ416" i="7"/>
  <c r="AJ417" i="7"/>
  <c r="AJ418" i="7"/>
  <c r="AJ419" i="7"/>
  <c r="AJ420" i="7"/>
  <c r="AJ421" i="7"/>
  <c r="AJ422" i="7"/>
  <c r="AJ423" i="7"/>
  <c r="AJ424" i="7"/>
  <c r="AJ425" i="7"/>
  <c r="AJ426" i="7"/>
  <c r="AJ427" i="7"/>
  <c r="AJ428" i="7"/>
  <c r="AJ429" i="7"/>
  <c r="AJ430" i="7"/>
  <c r="AJ431" i="7"/>
  <c r="AJ432" i="7"/>
  <c r="AJ433" i="7"/>
  <c r="AJ434" i="7"/>
  <c r="AJ435" i="7"/>
  <c r="AJ436" i="7"/>
  <c r="AJ437" i="7"/>
  <c r="AJ438" i="7"/>
  <c r="AJ439" i="7"/>
  <c r="AJ440" i="7"/>
  <c r="AJ441" i="7"/>
  <c r="AJ442" i="7"/>
  <c r="AJ443" i="7"/>
  <c r="AJ444" i="7"/>
  <c r="AJ445" i="7"/>
  <c r="AJ446" i="7"/>
  <c r="AJ447" i="7"/>
  <c r="AJ448" i="7"/>
  <c r="AJ449" i="7"/>
  <c r="AJ450" i="7"/>
  <c r="AJ451" i="7"/>
  <c r="AJ452" i="7"/>
  <c r="AJ453" i="7"/>
  <c r="AJ454" i="7"/>
  <c r="AJ455" i="7"/>
  <c r="AJ456" i="7"/>
  <c r="AJ457" i="7"/>
  <c r="AJ458" i="7"/>
  <c r="AJ459" i="7"/>
  <c r="AJ460" i="7"/>
  <c r="AJ461" i="7"/>
  <c r="AJ462" i="7"/>
  <c r="AJ463" i="7"/>
  <c r="AJ464" i="7"/>
  <c r="AJ465" i="7"/>
  <c r="AJ466" i="7"/>
  <c r="AJ467" i="7"/>
  <c r="AJ468" i="7"/>
  <c r="AJ469" i="7"/>
  <c r="AJ470" i="7"/>
  <c r="AJ471" i="7"/>
  <c r="AJ472" i="7"/>
  <c r="AJ473" i="7"/>
  <c r="AJ474" i="7"/>
  <c r="AJ475" i="7"/>
  <c r="AJ476" i="7"/>
  <c r="AJ477" i="7"/>
  <c r="AJ478" i="7"/>
  <c r="AJ479" i="7"/>
  <c r="AJ480" i="7"/>
  <c r="AJ481" i="7"/>
  <c r="AJ482" i="7"/>
  <c r="AJ483" i="7"/>
  <c r="AJ484" i="7"/>
  <c r="AJ485" i="7"/>
  <c r="AJ486" i="7"/>
  <c r="AJ487" i="7"/>
  <c r="AJ488" i="7"/>
  <c r="AJ489" i="7"/>
  <c r="AJ490" i="7"/>
  <c r="AJ491" i="7"/>
  <c r="AJ492" i="7"/>
  <c r="AJ493" i="7"/>
  <c r="AJ494" i="7"/>
  <c r="AJ495" i="7"/>
  <c r="AJ496" i="7"/>
  <c r="AJ497" i="7"/>
  <c r="AJ498" i="7"/>
  <c r="AJ499" i="7"/>
  <c r="AJ500" i="7"/>
  <c r="AJ501" i="7"/>
  <c r="AJ502" i="7"/>
  <c r="AJ503" i="7"/>
  <c r="AJ504" i="7"/>
  <c r="AJ505" i="7"/>
  <c r="AJ506" i="7"/>
  <c r="AJ507" i="7"/>
  <c r="AJ508" i="7"/>
  <c r="AJ509" i="7"/>
  <c r="AJ510" i="7"/>
  <c r="AJ511" i="7"/>
  <c r="AJ512" i="7"/>
  <c r="AJ513" i="7"/>
  <c r="AJ514" i="7"/>
  <c r="AJ515" i="7"/>
  <c r="AJ516" i="7"/>
  <c r="AJ517" i="7"/>
  <c r="AJ518" i="7"/>
  <c r="AJ519" i="7"/>
  <c r="AJ520" i="7"/>
  <c r="AJ521" i="7"/>
  <c r="AJ522" i="7"/>
  <c r="AJ523" i="7"/>
  <c r="AJ524" i="7"/>
  <c r="AJ525" i="7"/>
  <c r="AJ526" i="7"/>
  <c r="AJ527" i="7"/>
  <c r="AJ528" i="7"/>
  <c r="AJ529" i="7"/>
  <c r="AJ530" i="7"/>
  <c r="AJ531" i="7"/>
  <c r="AJ532" i="7"/>
  <c r="AJ533" i="7"/>
  <c r="AJ534" i="7"/>
  <c r="AJ535" i="7"/>
  <c r="AJ536" i="7"/>
  <c r="AJ537" i="7"/>
  <c r="AJ538" i="7"/>
  <c r="AJ539" i="7"/>
  <c r="AJ540" i="7"/>
  <c r="AJ541" i="7"/>
  <c r="AJ542" i="7"/>
  <c r="AJ543" i="7"/>
  <c r="AJ544" i="7"/>
  <c r="AJ545" i="7"/>
  <c r="AJ546" i="7"/>
  <c r="AJ547" i="7"/>
  <c r="AJ548" i="7"/>
  <c r="AJ549" i="7"/>
  <c r="AJ550" i="7"/>
  <c r="AJ551" i="7"/>
  <c r="AJ552" i="7"/>
  <c r="AJ553" i="7"/>
  <c r="AJ554" i="7"/>
  <c r="AJ555" i="7"/>
  <c r="AJ556" i="7"/>
  <c r="AJ557" i="7"/>
  <c r="AJ558" i="7"/>
  <c r="AJ559" i="7"/>
  <c r="AJ560" i="7"/>
  <c r="AJ561" i="7"/>
  <c r="AJ562" i="7"/>
  <c r="AJ563" i="7"/>
  <c r="AJ564" i="7"/>
  <c r="AJ565" i="7"/>
  <c r="AJ566" i="7"/>
  <c r="AJ567" i="7"/>
  <c r="AJ568" i="7"/>
  <c r="AJ569" i="7"/>
  <c r="AJ570" i="7"/>
  <c r="AJ571" i="7"/>
  <c r="AJ572" i="7"/>
  <c r="AJ573" i="7"/>
  <c r="AJ574" i="7"/>
  <c r="AJ575" i="7"/>
  <c r="AJ576" i="7"/>
  <c r="AJ577" i="7"/>
  <c r="AJ578" i="7"/>
  <c r="AJ579" i="7"/>
  <c r="AJ580" i="7"/>
  <c r="AJ581" i="7"/>
  <c r="AJ582" i="7"/>
  <c r="AJ583" i="7"/>
  <c r="AJ584" i="7"/>
  <c r="AJ585" i="7"/>
  <c r="AJ586" i="7"/>
  <c r="AJ587" i="7"/>
  <c r="AJ588" i="7"/>
  <c r="AJ589" i="7"/>
  <c r="AJ590" i="7"/>
  <c r="AJ591" i="7"/>
  <c r="AJ592" i="7"/>
  <c r="AJ593" i="7"/>
  <c r="AJ594" i="7"/>
  <c r="AJ595" i="7"/>
  <c r="AJ596" i="7"/>
  <c r="AJ597" i="7"/>
  <c r="AJ598" i="7"/>
  <c r="AJ599" i="7"/>
  <c r="AJ600" i="7"/>
  <c r="AJ601" i="7"/>
  <c r="AJ602" i="7"/>
  <c r="AJ603" i="7"/>
  <c r="AJ604" i="7"/>
  <c r="AJ605" i="7"/>
  <c r="AJ606" i="7"/>
  <c r="AJ607" i="7"/>
  <c r="AJ608" i="7"/>
  <c r="AJ609" i="7"/>
  <c r="AJ610" i="7"/>
  <c r="AJ611" i="7"/>
  <c r="AJ612" i="7"/>
  <c r="AJ613" i="7"/>
  <c r="AJ614" i="7"/>
  <c r="AJ615" i="7"/>
  <c r="AJ616" i="7"/>
  <c r="AJ617" i="7"/>
  <c r="AJ618" i="7"/>
  <c r="AJ619" i="7"/>
  <c r="AJ620" i="7"/>
  <c r="AJ621" i="7"/>
  <c r="AJ622" i="7"/>
  <c r="AJ623" i="7"/>
  <c r="AJ624" i="7"/>
  <c r="AJ625" i="7"/>
  <c r="AJ626" i="7"/>
  <c r="AJ627" i="7"/>
  <c r="AJ628" i="7"/>
  <c r="AJ629" i="7"/>
  <c r="AJ630" i="7"/>
  <c r="AJ631" i="7"/>
  <c r="AJ632" i="7"/>
  <c r="AJ633" i="7"/>
  <c r="AJ634" i="7"/>
  <c r="AJ635" i="7"/>
  <c r="AJ636" i="7"/>
  <c r="AJ637" i="7"/>
  <c r="AJ638" i="7"/>
  <c r="AJ639" i="7"/>
  <c r="AJ640" i="7"/>
  <c r="AJ641" i="7"/>
  <c r="AJ642" i="7"/>
  <c r="AJ643" i="7"/>
  <c r="AJ644" i="7"/>
  <c r="AJ645" i="7"/>
  <c r="AJ646" i="7"/>
  <c r="AJ647" i="7"/>
  <c r="AJ648" i="7"/>
  <c r="AJ649" i="7"/>
  <c r="AJ650" i="7"/>
  <c r="AJ651" i="7"/>
  <c r="AJ652" i="7"/>
  <c r="AJ653" i="7"/>
  <c r="AJ654" i="7"/>
  <c r="AJ655" i="7"/>
  <c r="AJ656" i="7"/>
  <c r="AJ657" i="7"/>
  <c r="AJ658" i="7"/>
  <c r="AJ659" i="7"/>
  <c r="AJ660" i="7"/>
  <c r="AJ661" i="7"/>
  <c r="AJ662" i="7"/>
  <c r="AJ663" i="7"/>
  <c r="AJ664" i="7"/>
  <c r="AJ665" i="7"/>
  <c r="AJ666" i="7"/>
  <c r="AJ667" i="7"/>
  <c r="AJ668" i="7"/>
  <c r="AJ669" i="7"/>
  <c r="AJ670" i="7"/>
  <c r="AJ671" i="7"/>
  <c r="AJ672" i="7"/>
  <c r="AJ673" i="7"/>
  <c r="AJ674" i="7"/>
  <c r="AJ675" i="7"/>
  <c r="AJ676" i="7"/>
  <c r="AJ677" i="7"/>
  <c r="AJ678" i="7"/>
  <c r="AJ679" i="7"/>
  <c r="AJ680" i="7"/>
  <c r="AJ681" i="7"/>
  <c r="AJ682" i="7"/>
  <c r="AJ683" i="7"/>
  <c r="AJ684" i="7"/>
  <c r="AJ685" i="7"/>
  <c r="AJ686" i="7"/>
  <c r="AJ687" i="7"/>
  <c r="AJ688" i="7"/>
  <c r="AJ689" i="7"/>
  <c r="AJ690" i="7"/>
  <c r="AJ691" i="7"/>
  <c r="AJ692" i="7"/>
  <c r="AJ693" i="7"/>
  <c r="AJ694" i="7"/>
  <c r="AJ695" i="7"/>
  <c r="AJ696" i="7"/>
  <c r="AJ697" i="7"/>
  <c r="AJ698" i="7"/>
  <c r="AJ699" i="7"/>
  <c r="AJ700" i="7"/>
  <c r="AJ701" i="7"/>
  <c r="AJ702" i="7"/>
  <c r="AJ703" i="7"/>
  <c r="AJ704" i="7"/>
  <c r="AJ705" i="7"/>
  <c r="AJ706" i="7"/>
  <c r="AJ707" i="7"/>
  <c r="AJ708" i="7"/>
  <c r="AJ709" i="7"/>
  <c r="AJ710" i="7"/>
  <c r="AJ711" i="7"/>
  <c r="AJ712" i="7"/>
  <c r="AJ713" i="7"/>
  <c r="AJ714" i="7"/>
  <c r="AJ715" i="7"/>
  <c r="AJ716" i="7"/>
  <c r="AJ717" i="7"/>
  <c r="AJ718" i="7"/>
  <c r="AJ719" i="7"/>
  <c r="AJ720" i="7"/>
  <c r="AJ721" i="7"/>
  <c r="AJ722" i="7"/>
  <c r="AJ723" i="7"/>
  <c r="AJ724" i="7"/>
  <c r="AJ725" i="7"/>
  <c r="AJ726" i="7"/>
  <c r="AJ727" i="7"/>
  <c r="AJ728" i="7"/>
  <c r="AJ729" i="7"/>
  <c r="AJ730" i="7"/>
  <c r="AJ731" i="7"/>
  <c r="AJ732" i="7"/>
  <c r="AJ733" i="7"/>
  <c r="AJ734" i="7"/>
  <c r="AJ735" i="7"/>
  <c r="AJ736" i="7"/>
  <c r="AJ737" i="7"/>
  <c r="AJ738" i="7"/>
  <c r="AJ739" i="7"/>
  <c r="AJ740" i="7"/>
  <c r="AJ741" i="7"/>
  <c r="AJ742" i="7"/>
  <c r="AJ743" i="7"/>
  <c r="AJ744" i="7"/>
  <c r="AJ745" i="7"/>
  <c r="AJ746" i="7"/>
  <c r="AJ747" i="7"/>
  <c r="AJ748" i="7"/>
  <c r="AJ749" i="7"/>
  <c r="AJ750" i="7"/>
  <c r="AJ751" i="7"/>
  <c r="AJ752" i="7"/>
  <c r="AJ753" i="7"/>
  <c r="AJ754" i="7"/>
  <c r="AJ755" i="7"/>
  <c r="AJ756" i="7"/>
  <c r="AJ757" i="7"/>
  <c r="AJ758" i="7"/>
  <c r="AJ759" i="7"/>
  <c r="AJ760" i="7"/>
  <c r="AJ761" i="7"/>
  <c r="AJ762" i="7"/>
  <c r="AJ763" i="7"/>
  <c r="AJ764" i="7"/>
  <c r="AJ765" i="7"/>
  <c r="AJ766" i="7"/>
  <c r="AJ767" i="7"/>
  <c r="AJ768" i="7"/>
  <c r="AJ769" i="7"/>
  <c r="AJ770" i="7"/>
  <c r="AJ771" i="7"/>
  <c r="AJ772" i="7"/>
  <c r="AJ773" i="7"/>
  <c r="AJ774" i="7"/>
  <c r="AJ775" i="7"/>
  <c r="AJ776" i="7"/>
  <c r="AJ777" i="7"/>
  <c r="AJ778" i="7"/>
  <c r="AJ779" i="7"/>
  <c r="AJ780" i="7"/>
  <c r="AJ781" i="7"/>
  <c r="AJ782" i="7"/>
  <c r="AJ783" i="7"/>
  <c r="AJ784" i="7"/>
  <c r="AJ785" i="7"/>
  <c r="AJ786" i="7"/>
  <c r="AJ787" i="7"/>
  <c r="AJ788" i="7"/>
  <c r="AJ789" i="7"/>
  <c r="AJ790" i="7"/>
  <c r="AJ791" i="7"/>
  <c r="AJ792" i="7"/>
  <c r="AJ793" i="7"/>
  <c r="AJ794" i="7"/>
  <c r="AJ795" i="7"/>
  <c r="AJ796" i="7"/>
  <c r="AJ797" i="7"/>
  <c r="AJ798" i="7"/>
  <c r="AJ799" i="7"/>
  <c r="AJ800" i="7"/>
  <c r="AJ801" i="7"/>
  <c r="AJ802" i="7"/>
  <c r="AJ803" i="7"/>
  <c r="AJ804" i="7"/>
  <c r="AJ805" i="7"/>
  <c r="AJ806" i="7"/>
  <c r="AJ807" i="7"/>
  <c r="AJ808" i="7"/>
  <c r="AJ809" i="7"/>
  <c r="AJ810" i="7"/>
  <c r="AJ811" i="7"/>
  <c r="AJ812" i="7"/>
  <c r="AJ813" i="7"/>
  <c r="AJ814" i="7"/>
  <c r="AJ815" i="7"/>
  <c r="AJ816" i="7"/>
  <c r="AJ817" i="7"/>
  <c r="AJ818" i="7"/>
  <c r="AJ819" i="7"/>
  <c r="AJ820" i="7"/>
  <c r="AJ821" i="7"/>
  <c r="AJ822" i="7"/>
  <c r="AJ823" i="7"/>
  <c r="AJ824" i="7"/>
  <c r="AJ825" i="7"/>
  <c r="AJ826" i="7"/>
  <c r="AJ827" i="7"/>
  <c r="AJ828" i="7"/>
  <c r="AJ829" i="7"/>
  <c r="AJ830" i="7"/>
  <c r="AJ831" i="7"/>
  <c r="AJ832" i="7"/>
  <c r="AJ833" i="7"/>
  <c r="AJ834" i="7"/>
  <c r="AJ835" i="7"/>
  <c r="AJ836" i="7"/>
  <c r="AJ837" i="7"/>
  <c r="AJ838" i="7"/>
  <c r="AJ839" i="7"/>
  <c r="AJ840" i="7"/>
  <c r="AJ841" i="7"/>
  <c r="AJ842" i="7"/>
  <c r="AJ843" i="7"/>
  <c r="AJ844" i="7"/>
  <c r="AJ845" i="7"/>
  <c r="AJ846" i="7"/>
  <c r="AJ847" i="7"/>
  <c r="AJ848" i="7"/>
  <c r="AJ849" i="7"/>
  <c r="AJ850" i="7"/>
  <c r="AJ851" i="7"/>
  <c r="AJ852" i="7"/>
  <c r="AJ853" i="7"/>
  <c r="AJ854" i="7"/>
  <c r="AJ855" i="7"/>
  <c r="AJ856" i="7"/>
  <c r="AJ857" i="7"/>
  <c r="AJ858" i="7"/>
  <c r="AJ859" i="7"/>
  <c r="AJ860" i="7"/>
  <c r="AJ861" i="7"/>
  <c r="AJ862" i="7"/>
  <c r="AJ863" i="7"/>
  <c r="AJ864" i="7"/>
  <c r="AJ865" i="7"/>
  <c r="AJ866" i="7"/>
  <c r="AJ867" i="7"/>
  <c r="AJ868" i="7"/>
  <c r="AJ869" i="7"/>
  <c r="AJ870" i="7"/>
  <c r="AJ871" i="7"/>
  <c r="AJ872" i="7"/>
  <c r="AJ873" i="7"/>
  <c r="AJ874" i="7"/>
  <c r="AJ875" i="7"/>
  <c r="AJ876" i="7"/>
  <c r="AJ877" i="7"/>
  <c r="AJ878" i="7"/>
  <c r="AJ879" i="7"/>
  <c r="AJ880" i="7"/>
  <c r="AJ881" i="7"/>
  <c r="AJ882" i="7"/>
  <c r="AJ883" i="7"/>
  <c r="AJ884" i="7"/>
  <c r="AJ885" i="7"/>
  <c r="AJ886" i="7"/>
  <c r="AJ887" i="7"/>
  <c r="AJ888" i="7"/>
  <c r="AJ889" i="7"/>
  <c r="AJ890" i="7"/>
  <c r="AJ891" i="7"/>
  <c r="AJ892" i="7"/>
  <c r="AJ893" i="7"/>
  <c r="AJ894" i="7"/>
  <c r="AJ895" i="7"/>
  <c r="AJ896" i="7"/>
  <c r="AJ897" i="7"/>
  <c r="AJ898" i="7"/>
  <c r="AJ899" i="7"/>
  <c r="AJ900" i="7"/>
  <c r="AJ901" i="7"/>
  <c r="AJ902" i="7"/>
  <c r="AJ903" i="7"/>
  <c r="AJ904" i="7"/>
  <c r="AJ905" i="7"/>
  <c r="AJ906" i="7"/>
  <c r="AJ907" i="7"/>
  <c r="AJ908" i="7"/>
  <c r="AJ909" i="7"/>
  <c r="AJ910" i="7"/>
  <c r="AJ911" i="7"/>
  <c r="AJ912" i="7"/>
  <c r="AJ913" i="7"/>
  <c r="AJ914" i="7"/>
  <c r="AJ915" i="7"/>
  <c r="AJ916" i="7"/>
  <c r="AJ917" i="7"/>
  <c r="AJ918" i="7"/>
  <c r="AJ919" i="7"/>
  <c r="AJ920" i="7"/>
  <c r="AJ921" i="7"/>
  <c r="AJ922" i="7"/>
  <c r="AJ923" i="7"/>
  <c r="AJ924" i="7"/>
  <c r="AJ925" i="7"/>
  <c r="AJ926" i="7"/>
  <c r="AJ927" i="7"/>
  <c r="AJ928" i="7"/>
  <c r="AJ929" i="7"/>
  <c r="AJ930" i="7"/>
  <c r="AJ931" i="7"/>
  <c r="AJ932" i="7"/>
  <c r="AJ933" i="7"/>
  <c r="AJ934" i="7"/>
  <c r="AJ935" i="7"/>
  <c r="AJ936" i="7"/>
  <c r="AJ937" i="7"/>
  <c r="AJ938" i="7"/>
  <c r="AJ939" i="7"/>
  <c r="AJ940" i="7"/>
  <c r="AJ941" i="7"/>
  <c r="AJ942" i="7"/>
  <c r="AJ943" i="7"/>
  <c r="AJ944" i="7"/>
  <c r="AJ945" i="7"/>
  <c r="AJ946" i="7"/>
  <c r="AJ947" i="7"/>
  <c r="AJ948" i="7"/>
  <c r="AJ949" i="7"/>
  <c r="AJ950" i="7"/>
  <c r="AJ951" i="7"/>
  <c r="AJ952" i="7"/>
  <c r="AJ953" i="7"/>
  <c r="AJ954" i="7"/>
  <c r="AJ955" i="7"/>
  <c r="AJ956" i="7"/>
  <c r="AJ957" i="7"/>
  <c r="AJ958" i="7"/>
  <c r="AJ959" i="7"/>
  <c r="AJ960" i="7"/>
  <c r="AJ961" i="7"/>
  <c r="AJ962" i="7"/>
  <c r="AJ963" i="7"/>
  <c r="AJ964" i="7"/>
  <c r="AJ965" i="7"/>
  <c r="AJ966" i="7"/>
  <c r="AJ967" i="7"/>
  <c r="AJ968" i="7"/>
  <c r="AJ969" i="7"/>
  <c r="AJ970" i="7"/>
  <c r="AJ971" i="7"/>
  <c r="AJ972" i="7"/>
  <c r="AJ973" i="7"/>
  <c r="AJ974" i="7"/>
  <c r="AJ975" i="7"/>
  <c r="AJ976" i="7"/>
  <c r="AJ977" i="7"/>
  <c r="AJ978" i="7"/>
  <c r="AJ979" i="7"/>
  <c r="AJ980" i="7"/>
  <c r="AJ981" i="7"/>
  <c r="AJ982" i="7"/>
  <c r="AJ983" i="7"/>
  <c r="AJ984" i="7"/>
  <c r="AJ985" i="7"/>
  <c r="AJ986" i="7"/>
  <c r="AJ987" i="7"/>
  <c r="AJ988" i="7"/>
  <c r="AJ989" i="7"/>
  <c r="AJ990" i="7"/>
  <c r="AJ991" i="7"/>
  <c r="AJ992" i="7"/>
  <c r="AJ993" i="7"/>
  <c r="AJ994" i="7"/>
  <c r="AJ995" i="7"/>
  <c r="AJ996" i="7"/>
  <c r="AJ997" i="7"/>
  <c r="AJ998" i="7"/>
  <c r="AJ999" i="7"/>
  <c r="AJ1000" i="7"/>
  <c r="AJ1001" i="7"/>
  <c r="AJ1002" i="7"/>
  <c r="AJ1003" i="7"/>
  <c r="AJ1004" i="7"/>
  <c r="AJ1005" i="7"/>
  <c r="AJ1006" i="7"/>
  <c r="AJ1007" i="7"/>
  <c r="AJ1008" i="7"/>
  <c r="AJ1009" i="7"/>
  <c r="AJ1010" i="7"/>
  <c r="AJ1011" i="7"/>
  <c r="AJ1012" i="7"/>
  <c r="AJ1013" i="7"/>
  <c r="AJ1014" i="7"/>
  <c r="AJ1015" i="7"/>
  <c r="AJ1016" i="7"/>
  <c r="AJ1017" i="7"/>
  <c r="AJ1018" i="7"/>
  <c r="AJ1019" i="7"/>
  <c r="AJ1020" i="7"/>
  <c r="AJ1021" i="7"/>
  <c r="AJ1022" i="7"/>
  <c r="AJ1023" i="7"/>
  <c r="AJ1024" i="7"/>
  <c r="AJ1025" i="7"/>
  <c r="AJ1026" i="7"/>
  <c r="AJ1027" i="7"/>
  <c r="AJ1028" i="7"/>
  <c r="AJ1029" i="7"/>
  <c r="AJ1030" i="7"/>
  <c r="AJ1031" i="7"/>
  <c r="AJ1032" i="7"/>
  <c r="AJ1033" i="7"/>
  <c r="AJ1034" i="7"/>
  <c r="AJ1035" i="7"/>
  <c r="AJ1036" i="7"/>
  <c r="AJ1037" i="7"/>
  <c r="AJ1038" i="7"/>
  <c r="AJ1039" i="7"/>
  <c r="AJ1040" i="7"/>
  <c r="AJ1041" i="7"/>
  <c r="AJ1042" i="7"/>
  <c r="AJ1043" i="7"/>
  <c r="AJ1044" i="7"/>
  <c r="AJ1045" i="7"/>
  <c r="AJ1046" i="7"/>
  <c r="AJ1047" i="7"/>
  <c r="AJ1048" i="7"/>
  <c r="AJ1049" i="7"/>
  <c r="AJ1050" i="7"/>
  <c r="AJ1051" i="7"/>
  <c r="AJ1052" i="7"/>
  <c r="AJ1053" i="7"/>
  <c r="AJ1054" i="7"/>
  <c r="AJ1055" i="7"/>
  <c r="AJ1056" i="7"/>
  <c r="AJ1057" i="7"/>
  <c r="AJ1058" i="7"/>
  <c r="AJ1059" i="7"/>
  <c r="AJ1060" i="7"/>
  <c r="AJ1061" i="7"/>
  <c r="AJ1062" i="7"/>
  <c r="AJ1063" i="7"/>
  <c r="AJ1064" i="7"/>
  <c r="AJ1065" i="7"/>
  <c r="AJ1066" i="7"/>
  <c r="AJ1067" i="7"/>
  <c r="AJ1068" i="7"/>
  <c r="AJ1069" i="7"/>
  <c r="AJ1070" i="7"/>
  <c r="AJ1071" i="7"/>
  <c r="AJ1072" i="7"/>
  <c r="AJ1073" i="7"/>
  <c r="AJ1074" i="7"/>
  <c r="AJ1075" i="7"/>
  <c r="AJ1076" i="7"/>
  <c r="AJ1077" i="7"/>
  <c r="AJ1078" i="7"/>
  <c r="AJ1079" i="7"/>
  <c r="AJ1080" i="7"/>
  <c r="AJ1081" i="7"/>
  <c r="AJ1082" i="7"/>
  <c r="AJ1083" i="7"/>
  <c r="AJ1084" i="7"/>
  <c r="AJ1085" i="7"/>
  <c r="AJ1086" i="7"/>
  <c r="AJ1087" i="7"/>
  <c r="AJ1088" i="7"/>
  <c r="AJ1089" i="7"/>
  <c r="AJ1090" i="7"/>
  <c r="AJ1091" i="7"/>
  <c r="AJ1092" i="7"/>
  <c r="AJ1093" i="7"/>
  <c r="AJ1094" i="7"/>
  <c r="AJ1095" i="7"/>
  <c r="AJ1096" i="7"/>
  <c r="AJ1097" i="7"/>
  <c r="AJ1098" i="7"/>
  <c r="AJ1099" i="7"/>
  <c r="AJ1100" i="7"/>
  <c r="AJ1101" i="7"/>
  <c r="AJ1102" i="7"/>
  <c r="AJ1103" i="7"/>
  <c r="AJ1104" i="7"/>
  <c r="AJ1105" i="7"/>
  <c r="AJ1106" i="7"/>
  <c r="AJ1107" i="7"/>
  <c r="AJ1108" i="7"/>
  <c r="AJ1109" i="7"/>
  <c r="AJ1110" i="7"/>
  <c r="AJ1111" i="7"/>
  <c r="AJ1112" i="7"/>
  <c r="AJ1113" i="7"/>
  <c r="AJ1114" i="7"/>
  <c r="AJ1115" i="7"/>
  <c r="AJ1116" i="7"/>
  <c r="AJ1117" i="7"/>
  <c r="AJ1118" i="7"/>
  <c r="AJ1119" i="7"/>
  <c r="AJ1120" i="7"/>
  <c r="AJ1121" i="7"/>
  <c r="AJ1122" i="7"/>
  <c r="AJ1123" i="7"/>
  <c r="AJ1124" i="7"/>
  <c r="AJ1125" i="7"/>
  <c r="AJ1126" i="7"/>
  <c r="AJ1127" i="7"/>
  <c r="AJ1128" i="7"/>
  <c r="AJ1129" i="7"/>
  <c r="AJ1130" i="7"/>
  <c r="AJ1131" i="7"/>
  <c r="AJ1132" i="7"/>
  <c r="AJ1133" i="7"/>
  <c r="AJ1134" i="7"/>
  <c r="AJ1135" i="7"/>
  <c r="AJ1136" i="7"/>
  <c r="AJ1137" i="7"/>
  <c r="AJ1138" i="7"/>
  <c r="AJ1139" i="7"/>
  <c r="AJ1140" i="7"/>
  <c r="AJ1141" i="7"/>
  <c r="AJ1142" i="7"/>
  <c r="AJ1143" i="7"/>
  <c r="AJ1144" i="7"/>
  <c r="AJ1145" i="7"/>
  <c r="AJ1146" i="7"/>
  <c r="AJ1147" i="7"/>
  <c r="AJ1148" i="7"/>
  <c r="AJ1149" i="7"/>
  <c r="AJ1150" i="7"/>
  <c r="AJ1151" i="7"/>
  <c r="AJ1152" i="7"/>
  <c r="AJ1153" i="7"/>
  <c r="AJ1154" i="7"/>
  <c r="AJ1155" i="7"/>
  <c r="AJ1156" i="7"/>
  <c r="AJ1157" i="7"/>
  <c r="AJ1158" i="7"/>
  <c r="AJ1159" i="7"/>
  <c r="AJ1160" i="7"/>
  <c r="AJ1161" i="7"/>
  <c r="AJ1162" i="7"/>
  <c r="AJ1163" i="7"/>
  <c r="AJ1164" i="7"/>
  <c r="AJ1165" i="7"/>
  <c r="AJ1166" i="7"/>
  <c r="AJ1167" i="7"/>
  <c r="AJ1168" i="7"/>
  <c r="AJ1169" i="7"/>
  <c r="AJ1170" i="7"/>
  <c r="AJ1171" i="7"/>
  <c r="AJ1172" i="7"/>
  <c r="AJ1173" i="7"/>
  <c r="AJ1174" i="7"/>
  <c r="AJ1175" i="7"/>
  <c r="AJ1176" i="7"/>
  <c r="AJ1177" i="7"/>
  <c r="AJ1178" i="7"/>
  <c r="AJ1179" i="7"/>
  <c r="AJ1180" i="7"/>
  <c r="AJ1181" i="7"/>
  <c r="AJ1182" i="7"/>
  <c r="AJ1183" i="7"/>
  <c r="AJ1184" i="7"/>
  <c r="AJ1185" i="7"/>
  <c r="AJ1186" i="7"/>
  <c r="AJ1187" i="7"/>
  <c r="AJ1188" i="7"/>
  <c r="AJ1189" i="7"/>
  <c r="AJ1190" i="7"/>
  <c r="AJ1191" i="7"/>
  <c r="AJ1192" i="7"/>
  <c r="AJ1193" i="7"/>
  <c r="AJ1194" i="7"/>
  <c r="AJ1195" i="7"/>
  <c r="AJ1196" i="7"/>
  <c r="AJ1197" i="7"/>
  <c r="AJ1198" i="7"/>
  <c r="AJ1199" i="7"/>
  <c r="AJ1200" i="7"/>
  <c r="AJ1201" i="7"/>
  <c r="AJ1202" i="7"/>
  <c r="AJ1203" i="7"/>
  <c r="AJ1204" i="7"/>
  <c r="AJ1205" i="7"/>
  <c r="AJ1206" i="7"/>
  <c r="AJ1207" i="7"/>
  <c r="AJ1208" i="7"/>
  <c r="AJ1209" i="7"/>
  <c r="AJ1210" i="7"/>
  <c r="AJ1211" i="7"/>
  <c r="AJ1212" i="7"/>
  <c r="AJ1213" i="7"/>
  <c r="AJ1214" i="7"/>
  <c r="AJ1215" i="7"/>
  <c r="AJ1216" i="7"/>
  <c r="AJ1217" i="7"/>
  <c r="AJ1218" i="7"/>
  <c r="AJ1219" i="7"/>
  <c r="AJ1220" i="7"/>
  <c r="AJ1221" i="7"/>
  <c r="AJ1222" i="7"/>
  <c r="AJ1223" i="7"/>
  <c r="AJ1224" i="7"/>
  <c r="AJ1225" i="7"/>
  <c r="AJ1226" i="7"/>
  <c r="AJ1227" i="7"/>
  <c r="AJ1228" i="7"/>
  <c r="AJ1229" i="7"/>
  <c r="AJ1230" i="7"/>
  <c r="AJ1231" i="7"/>
  <c r="AJ1232" i="7"/>
  <c r="AJ1233" i="7"/>
  <c r="AJ1234" i="7"/>
  <c r="AJ1235" i="7"/>
  <c r="AJ1236" i="7"/>
  <c r="AJ1237" i="7"/>
  <c r="AJ1238" i="7"/>
  <c r="AJ1239" i="7"/>
  <c r="AJ1240" i="7"/>
  <c r="AJ1241" i="7"/>
  <c r="AJ1242" i="7"/>
  <c r="AJ1243" i="7"/>
  <c r="AJ1244" i="7"/>
  <c r="AJ1245" i="7"/>
  <c r="AJ1246" i="7"/>
  <c r="AJ1247" i="7"/>
  <c r="AJ1248" i="7"/>
  <c r="AJ1249" i="7"/>
  <c r="AJ1250" i="7"/>
  <c r="AJ1251" i="7"/>
  <c r="AJ1252" i="7"/>
  <c r="AJ1253" i="7"/>
  <c r="AJ1254" i="7"/>
  <c r="AJ1255" i="7"/>
  <c r="AJ1256" i="7"/>
  <c r="AJ1257" i="7"/>
  <c r="AJ1258" i="7"/>
  <c r="AJ1259" i="7"/>
  <c r="AJ1260" i="7"/>
  <c r="AJ1261" i="7"/>
  <c r="AJ1262" i="7"/>
  <c r="AJ1263" i="7"/>
  <c r="AJ1264" i="7"/>
  <c r="AJ1265" i="7"/>
  <c r="AJ1266" i="7"/>
  <c r="AJ1267" i="7"/>
  <c r="AJ1268" i="7"/>
  <c r="AJ1269" i="7"/>
  <c r="AJ1270" i="7"/>
  <c r="AJ1271" i="7"/>
  <c r="AJ1272" i="7"/>
  <c r="AJ1273" i="7"/>
  <c r="AJ1274" i="7"/>
  <c r="AJ1275" i="7"/>
  <c r="AJ1276" i="7"/>
  <c r="AJ1277" i="7"/>
  <c r="AJ1278" i="7"/>
  <c r="AJ1279" i="7"/>
  <c r="AJ1280" i="7"/>
  <c r="AJ1281" i="7"/>
  <c r="AJ1282" i="7"/>
  <c r="AJ1283" i="7"/>
  <c r="AJ1284" i="7"/>
  <c r="AJ1285" i="7"/>
  <c r="AJ1286" i="7"/>
  <c r="AJ1287" i="7"/>
  <c r="AJ1288" i="7"/>
  <c r="AJ1289" i="7"/>
  <c r="AJ1290" i="7"/>
  <c r="AJ1291" i="7"/>
  <c r="AJ1292" i="7"/>
  <c r="AJ1293" i="7"/>
  <c r="AJ1294" i="7"/>
  <c r="AJ1295" i="7"/>
  <c r="AJ1296" i="7"/>
  <c r="AJ1297" i="7"/>
  <c r="AJ1298" i="7"/>
  <c r="AJ1299" i="7"/>
  <c r="AJ1300" i="7"/>
  <c r="AJ1301" i="7"/>
  <c r="AJ1302" i="7"/>
  <c r="AJ1303" i="7"/>
  <c r="AJ1304" i="7"/>
  <c r="AJ1305" i="7"/>
  <c r="AJ1306" i="7"/>
  <c r="AJ1307" i="7"/>
  <c r="AJ1308" i="7"/>
  <c r="AJ1309" i="7"/>
  <c r="AJ1310" i="7"/>
  <c r="AJ1311" i="7"/>
  <c r="AJ1312" i="7"/>
  <c r="AJ1313" i="7"/>
  <c r="AJ1314" i="7"/>
  <c r="AJ1315" i="7"/>
  <c r="AJ1316" i="7"/>
  <c r="AJ1317" i="7"/>
  <c r="AJ1318" i="7"/>
  <c r="AJ1319" i="7"/>
  <c r="AJ1320" i="7"/>
  <c r="AJ1321" i="7"/>
  <c r="AJ1322" i="7"/>
  <c r="AJ1323" i="7"/>
  <c r="AJ1324" i="7"/>
  <c r="AJ1325" i="7"/>
  <c r="AJ1326" i="7"/>
  <c r="AJ1327" i="7"/>
  <c r="AJ1328" i="7"/>
  <c r="AJ1329" i="7"/>
  <c r="AJ1330" i="7"/>
  <c r="AJ1331" i="7"/>
  <c r="AJ1332" i="7"/>
  <c r="AJ1333" i="7"/>
  <c r="AJ1334" i="7"/>
  <c r="AJ1335" i="7"/>
  <c r="AJ1336" i="7"/>
  <c r="AJ1337" i="7"/>
  <c r="AJ1338" i="7"/>
  <c r="AJ1339" i="7"/>
  <c r="AJ1340" i="7"/>
  <c r="AJ1341" i="7"/>
  <c r="AJ1342" i="7"/>
  <c r="AJ1343" i="7"/>
  <c r="AJ1344" i="7"/>
  <c r="AJ1345" i="7"/>
  <c r="AJ1346" i="7"/>
  <c r="AJ1347" i="7"/>
  <c r="AJ1348" i="7"/>
  <c r="AJ1349" i="7"/>
  <c r="AJ1350" i="7"/>
  <c r="AJ1351" i="7"/>
  <c r="AJ1352" i="7"/>
  <c r="AJ1353" i="7"/>
  <c r="AJ1354" i="7"/>
  <c r="AJ1355" i="7"/>
  <c r="AJ1356" i="7"/>
  <c r="AJ1357" i="7"/>
  <c r="AJ1358" i="7"/>
  <c r="AJ1359" i="7"/>
  <c r="AJ1360" i="7"/>
  <c r="AJ1361" i="7"/>
  <c r="AJ1362" i="7"/>
  <c r="AJ1363" i="7"/>
  <c r="AJ1364" i="7"/>
  <c r="AJ1365" i="7"/>
  <c r="AJ1366" i="7"/>
  <c r="AJ1367" i="7"/>
  <c r="AJ1368" i="7"/>
  <c r="AJ1369" i="7"/>
  <c r="AJ1370" i="7"/>
  <c r="AJ1371" i="7"/>
  <c r="AJ1372" i="7"/>
  <c r="AJ1373" i="7"/>
  <c r="AJ1374" i="7"/>
  <c r="AJ1375" i="7"/>
  <c r="AJ1376" i="7"/>
  <c r="AJ1377" i="7"/>
  <c r="AJ1378" i="7"/>
  <c r="AJ1379" i="7"/>
  <c r="AJ1380" i="7"/>
  <c r="AJ1381" i="7"/>
  <c r="AJ1382" i="7"/>
  <c r="AJ1383" i="7"/>
  <c r="AJ1384" i="7"/>
  <c r="AJ1385" i="7"/>
  <c r="AJ1386" i="7"/>
  <c r="AJ1387" i="7"/>
  <c r="AJ1388" i="7"/>
  <c r="AJ1389" i="7"/>
  <c r="AJ1390" i="7"/>
  <c r="AJ1391" i="7"/>
  <c r="AJ1392" i="7"/>
  <c r="AJ1393" i="7"/>
  <c r="AJ1394" i="7"/>
  <c r="AJ1395" i="7"/>
  <c r="AJ1396" i="7"/>
  <c r="AJ1397" i="7"/>
  <c r="AJ1398" i="7"/>
  <c r="AJ1399" i="7"/>
  <c r="AJ1400" i="7"/>
  <c r="AJ1401" i="7"/>
  <c r="AJ1402" i="7"/>
  <c r="AJ1403" i="7"/>
  <c r="AJ1404" i="7"/>
  <c r="AJ1405" i="7"/>
  <c r="AJ1406" i="7"/>
  <c r="AJ1407" i="7"/>
  <c r="AJ1408" i="7"/>
  <c r="AJ1409" i="7"/>
  <c r="AJ1410" i="7"/>
  <c r="AJ1411" i="7"/>
  <c r="AJ1412" i="7"/>
  <c r="AJ1413" i="7"/>
  <c r="AJ1414" i="7"/>
  <c r="AJ1415" i="7"/>
  <c r="AJ1416" i="7"/>
  <c r="AJ1417" i="7"/>
  <c r="AJ1418" i="7"/>
  <c r="AJ1419" i="7"/>
  <c r="AJ1420" i="7"/>
  <c r="AJ1421" i="7"/>
  <c r="AJ1422" i="7"/>
  <c r="AJ1423" i="7"/>
  <c r="AJ1424" i="7"/>
  <c r="AJ1425" i="7"/>
  <c r="AJ1426" i="7"/>
  <c r="AJ1427" i="7"/>
  <c r="AJ1428" i="7"/>
  <c r="AJ1429" i="7"/>
  <c r="AJ1430" i="7"/>
  <c r="AJ1431" i="7"/>
  <c r="AJ1432" i="7"/>
  <c r="AJ1433" i="7"/>
  <c r="AJ1434" i="7"/>
  <c r="AJ1435" i="7"/>
  <c r="AJ1436" i="7"/>
  <c r="AJ1437" i="7"/>
  <c r="AJ1438" i="7"/>
  <c r="AJ1439" i="7"/>
  <c r="AJ1440" i="7"/>
  <c r="AJ1441" i="7"/>
  <c r="AJ1442" i="7"/>
  <c r="AJ1443" i="7"/>
  <c r="AJ1444" i="7"/>
  <c r="AJ1445" i="7"/>
  <c r="AJ1446" i="7"/>
  <c r="AJ1447" i="7"/>
  <c r="AJ1448" i="7"/>
  <c r="AJ1449" i="7"/>
  <c r="AJ1450" i="7"/>
  <c r="AJ1451" i="7"/>
  <c r="AJ1452" i="7"/>
  <c r="AJ1453" i="7"/>
  <c r="AJ1454" i="7"/>
  <c r="AJ1455" i="7"/>
  <c r="AJ1456" i="7"/>
  <c r="AJ1457" i="7"/>
  <c r="AJ1458" i="7"/>
  <c r="AJ1459" i="7"/>
  <c r="AJ1460" i="7"/>
  <c r="AJ1461" i="7"/>
  <c r="AJ1462" i="7"/>
  <c r="AJ1463" i="7"/>
  <c r="AJ1464" i="7"/>
  <c r="AJ1465" i="7"/>
  <c r="AJ1466" i="7"/>
  <c r="AJ1467" i="7"/>
  <c r="AJ1468" i="7"/>
  <c r="AJ1469" i="7"/>
  <c r="AJ1470" i="7"/>
  <c r="AJ1471" i="7"/>
  <c r="AJ1472" i="7"/>
  <c r="AJ1473" i="7"/>
  <c r="AJ1474" i="7"/>
  <c r="AJ1475" i="7"/>
  <c r="AJ1476" i="7"/>
  <c r="AJ1477" i="7"/>
  <c r="AJ1478" i="7"/>
  <c r="AJ1479" i="7"/>
  <c r="AJ1480" i="7"/>
  <c r="AJ1481" i="7"/>
  <c r="AJ1482" i="7"/>
  <c r="AJ1483" i="7"/>
  <c r="AJ1484" i="7"/>
  <c r="AJ1485" i="7"/>
  <c r="AJ1486" i="7"/>
  <c r="AJ1487" i="7"/>
  <c r="AJ1488" i="7"/>
  <c r="AJ1489" i="7"/>
  <c r="AJ1490" i="7"/>
  <c r="AJ1491" i="7"/>
  <c r="AJ1492" i="7"/>
  <c r="AJ1493" i="7"/>
  <c r="AJ1494" i="7"/>
  <c r="AJ1495" i="7"/>
  <c r="AJ1496" i="7"/>
  <c r="AJ1497" i="7"/>
  <c r="AJ1498" i="7"/>
  <c r="AJ1499" i="7"/>
  <c r="AJ1500" i="7"/>
  <c r="AJ1501" i="7"/>
  <c r="AJ1502" i="7"/>
  <c r="AJ1503" i="7"/>
  <c r="AJ1504" i="7"/>
  <c r="AJ1505" i="7"/>
  <c r="AJ1506" i="7"/>
  <c r="AI8" i="7" l="1"/>
  <c r="A13" i="7"/>
  <c r="A11" i="19" s="1"/>
  <c r="A14" i="7"/>
  <c r="A12" i="19" s="1"/>
  <c r="A15" i="7"/>
  <c r="A13" i="19" s="1"/>
  <c r="A16" i="7"/>
  <c r="A14" i="19" s="1"/>
  <c r="A17" i="7"/>
  <c r="A15" i="19" s="1"/>
  <c r="A18" i="7"/>
  <c r="A16" i="19" s="1"/>
  <c r="A19" i="7"/>
  <c r="A17" i="19" s="1"/>
  <c r="A20" i="7"/>
  <c r="A18" i="19" s="1"/>
  <c r="A21" i="7"/>
  <c r="A19" i="19" s="1"/>
  <c r="A22" i="7"/>
  <c r="A20" i="19" s="1"/>
  <c r="A23" i="7"/>
  <c r="A21" i="19" s="1"/>
  <c r="A24" i="7"/>
  <c r="A22" i="19" s="1"/>
  <c r="A25" i="7"/>
  <c r="A23" i="19" s="1"/>
  <c r="A26" i="7"/>
  <c r="A24" i="19" s="1"/>
  <c r="A27" i="7"/>
  <c r="A25" i="19" s="1"/>
  <c r="A28" i="7"/>
  <c r="A26" i="19" s="1"/>
  <c r="A29" i="7"/>
  <c r="A27" i="19" s="1"/>
  <c r="A30" i="7"/>
  <c r="A28" i="19" s="1"/>
  <c r="A31" i="7"/>
  <c r="A29" i="19" s="1"/>
  <c r="A32" i="7"/>
  <c r="A30" i="19" s="1"/>
  <c r="A33" i="7"/>
  <c r="A31" i="19" s="1"/>
  <c r="A34" i="7"/>
  <c r="A32" i="19" s="1"/>
  <c r="A35" i="7"/>
  <c r="A33" i="19" s="1"/>
  <c r="A36" i="7"/>
  <c r="A34" i="19" s="1"/>
  <c r="A37" i="7"/>
  <c r="A35" i="19" s="1"/>
  <c r="A38" i="7"/>
  <c r="A36" i="19" s="1"/>
  <c r="A39" i="7"/>
  <c r="A37" i="19" s="1"/>
  <c r="A40" i="7"/>
  <c r="A38" i="19" s="1"/>
  <c r="A41" i="7"/>
  <c r="A39" i="19" s="1"/>
  <c r="A42" i="7"/>
  <c r="A40" i="19" s="1"/>
  <c r="A43" i="7"/>
  <c r="A41" i="19" s="1"/>
  <c r="A44" i="7"/>
  <c r="A42" i="19" s="1"/>
  <c r="A45" i="7"/>
  <c r="A43" i="19" s="1"/>
  <c r="A46" i="7"/>
  <c r="A44" i="19" s="1"/>
  <c r="A47" i="7"/>
  <c r="A45" i="19" s="1"/>
  <c r="A48" i="7"/>
  <c r="A46" i="19" s="1"/>
  <c r="A49" i="7"/>
  <c r="A47" i="19" s="1"/>
  <c r="A50" i="7"/>
  <c r="A48" i="19" s="1"/>
  <c r="A51" i="7"/>
  <c r="A49" i="19" s="1"/>
  <c r="A52" i="7"/>
  <c r="A50" i="19" s="1"/>
  <c r="A53" i="7"/>
  <c r="A51" i="19" s="1"/>
  <c r="A54" i="7"/>
  <c r="A52" i="19" s="1"/>
  <c r="A55" i="7"/>
  <c r="A53" i="19" s="1"/>
  <c r="A56" i="7"/>
  <c r="A54" i="19" s="1"/>
  <c r="A57" i="7"/>
  <c r="A55" i="19" s="1"/>
  <c r="A58" i="7"/>
  <c r="A56" i="19" s="1"/>
  <c r="A59" i="7"/>
  <c r="A57" i="19" s="1"/>
  <c r="A60" i="7"/>
  <c r="A58" i="19" s="1"/>
  <c r="A61" i="7"/>
  <c r="A59" i="19" s="1"/>
  <c r="A62" i="7"/>
  <c r="A60" i="19" s="1"/>
  <c r="A63" i="7"/>
  <c r="A61" i="19" s="1"/>
  <c r="A64" i="7"/>
  <c r="A62" i="19" s="1"/>
  <c r="A65" i="7"/>
  <c r="A63" i="19" s="1"/>
  <c r="A66" i="7"/>
  <c r="A64" i="19" s="1"/>
  <c r="A67" i="7"/>
  <c r="A65" i="19" s="1"/>
  <c r="A68" i="7"/>
  <c r="A66" i="19" s="1"/>
  <c r="A69" i="7"/>
  <c r="A67" i="19" s="1"/>
  <c r="A70" i="7"/>
  <c r="A68" i="19" s="1"/>
  <c r="A71" i="7"/>
  <c r="A69" i="19" s="1"/>
  <c r="A72" i="7"/>
  <c r="A70" i="19" s="1"/>
  <c r="A73" i="7"/>
  <c r="A71" i="19" s="1"/>
  <c r="A74" i="7"/>
  <c r="A72" i="19" s="1"/>
  <c r="A75" i="7"/>
  <c r="A73" i="19" s="1"/>
  <c r="A76" i="7"/>
  <c r="A74" i="19" s="1"/>
  <c r="A77" i="7"/>
  <c r="A75" i="19" s="1"/>
  <c r="A78" i="7"/>
  <c r="A76" i="19" s="1"/>
  <c r="A79" i="7"/>
  <c r="A77" i="19" s="1"/>
  <c r="A80" i="7"/>
  <c r="A78" i="19" s="1"/>
  <c r="A81" i="7"/>
  <c r="A79" i="19" s="1"/>
  <c r="A82" i="7"/>
  <c r="A80" i="19" s="1"/>
  <c r="A83" i="7"/>
  <c r="A81" i="19" s="1"/>
  <c r="A84" i="7"/>
  <c r="A82" i="19" s="1"/>
  <c r="A85" i="7"/>
  <c r="A83" i="19" s="1"/>
  <c r="A86" i="7"/>
  <c r="A84" i="19" s="1"/>
  <c r="A87" i="7"/>
  <c r="A85" i="19" s="1"/>
  <c r="A88" i="7"/>
  <c r="A86" i="19" s="1"/>
  <c r="A89" i="7"/>
  <c r="A87" i="19" s="1"/>
  <c r="A90" i="7"/>
  <c r="A88" i="19" s="1"/>
  <c r="A91" i="7"/>
  <c r="A89" i="19" s="1"/>
  <c r="A92" i="7"/>
  <c r="A90" i="19" s="1"/>
  <c r="A93" i="7"/>
  <c r="A91" i="19" s="1"/>
  <c r="A94" i="7"/>
  <c r="A92" i="19" s="1"/>
  <c r="A95" i="7"/>
  <c r="A93" i="19" s="1"/>
  <c r="A96" i="7"/>
  <c r="A94" i="19" s="1"/>
  <c r="A97" i="7"/>
  <c r="A95" i="19" s="1"/>
  <c r="A98" i="7"/>
  <c r="A96" i="19" s="1"/>
  <c r="A99" i="7"/>
  <c r="A97" i="19" s="1"/>
  <c r="A100" i="7"/>
  <c r="A98" i="19" s="1"/>
  <c r="A101" i="7"/>
  <c r="A99" i="19" s="1"/>
  <c r="A102" i="7"/>
  <c r="A100" i="19" s="1"/>
  <c r="A103" i="7"/>
  <c r="A101" i="19" s="1"/>
  <c r="A104" i="7"/>
  <c r="A102" i="19" s="1"/>
  <c r="A105" i="7"/>
  <c r="A103" i="19" s="1"/>
  <c r="A106" i="7"/>
  <c r="A104" i="19" s="1"/>
  <c r="A107" i="7"/>
  <c r="A105" i="19" s="1"/>
  <c r="A108" i="7"/>
  <c r="A106" i="19" s="1"/>
  <c r="A109" i="7"/>
  <c r="A107" i="19" s="1"/>
  <c r="A110" i="7"/>
  <c r="A108" i="19" s="1"/>
  <c r="A111" i="7"/>
  <c r="A109" i="19" s="1"/>
  <c r="A112" i="7"/>
  <c r="A110" i="19" s="1"/>
  <c r="A113" i="7"/>
  <c r="A111" i="19" s="1"/>
  <c r="A114" i="7"/>
  <c r="A112" i="19" s="1"/>
  <c r="A115" i="7"/>
  <c r="A113" i="19" s="1"/>
  <c r="A116" i="7"/>
  <c r="A114" i="19" s="1"/>
  <c r="A117" i="7"/>
  <c r="A115" i="19" s="1"/>
  <c r="A118" i="7"/>
  <c r="A116" i="19" s="1"/>
  <c r="A119" i="7"/>
  <c r="A117" i="19" s="1"/>
  <c r="A120" i="7"/>
  <c r="A118" i="19" s="1"/>
  <c r="A121" i="7"/>
  <c r="A119" i="19" s="1"/>
  <c r="A122" i="7"/>
  <c r="A120" i="19" s="1"/>
  <c r="A123" i="7"/>
  <c r="A121" i="19" s="1"/>
  <c r="A124" i="7"/>
  <c r="A122" i="19" s="1"/>
  <c r="A125" i="7"/>
  <c r="A123" i="19" s="1"/>
  <c r="A126" i="7"/>
  <c r="A124" i="19" s="1"/>
  <c r="A127" i="7"/>
  <c r="A125" i="19" s="1"/>
  <c r="A128" i="7"/>
  <c r="A126" i="19" s="1"/>
  <c r="A129" i="7"/>
  <c r="A127" i="19" s="1"/>
  <c r="A130" i="7"/>
  <c r="A128" i="19" s="1"/>
  <c r="A131" i="7"/>
  <c r="A129" i="19" s="1"/>
  <c r="A132" i="7"/>
  <c r="A130" i="19" s="1"/>
  <c r="A133" i="7"/>
  <c r="A131" i="19" s="1"/>
  <c r="A134" i="7"/>
  <c r="A132" i="19" s="1"/>
  <c r="A135" i="7"/>
  <c r="A133" i="19" s="1"/>
  <c r="A136" i="7"/>
  <c r="A134" i="19" s="1"/>
  <c r="A137" i="7"/>
  <c r="A135" i="19" s="1"/>
  <c r="A138" i="7"/>
  <c r="A136" i="19" s="1"/>
  <c r="A139" i="7"/>
  <c r="A137" i="19" s="1"/>
  <c r="A140" i="7"/>
  <c r="A138" i="19" s="1"/>
  <c r="A141" i="7"/>
  <c r="A139" i="19" s="1"/>
  <c r="A142" i="7"/>
  <c r="A140" i="19" s="1"/>
  <c r="A143" i="7"/>
  <c r="A141" i="19" s="1"/>
  <c r="A144" i="7"/>
  <c r="A142" i="19" s="1"/>
  <c r="A145" i="7"/>
  <c r="A143" i="19" s="1"/>
  <c r="A146" i="7"/>
  <c r="A144" i="19" s="1"/>
  <c r="A147" i="7"/>
  <c r="A145" i="19" s="1"/>
  <c r="A148" i="7"/>
  <c r="A146" i="19" s="1"/>
  <c r="A149" i="7"/>
  <c r="A147" i="19" s="1"/>
  <c r="A150" i="7"/>
  <c r="A148" i="19" s="1"/>
  <c r="A151" i="7"/>
  <c r="A149" i="19" s="1"/>
  <c r="A152" i="7"/>
  <c r="A150" i="19" s="1"/>
  <c r="A153" i="7"/>
  <c r="A151" i="19" s="1"/>
  <c r="A154" i="7"/>
  <c r="A152" i="19" s="1"/>
  <c r="A155" i="7"/>
  <c r="A153" i="19" s="1"/>
  <c r="A156" i="7"/>
  <c r="A154" i="19" s="1"/>
  <c r="A157" i="7"/>
  <c r="A155" i="19" s="1"/>
  <c r="A158" i="7"/>
  <c r="A156" i="19" s="1"/>
  <c r="A159" i="7"/>
  <c r="A157" i="19" s="1"/>
  <c r="A160" i="7"/>
  <c r="A158" i="19" s="1"/>
  <c r="A161" i="7"/>
  <c r="A159" i="19" s="1"/>
  <c r="A162" i="7"/>
  <c r="A160" i="19" s="1"/>
  <c r="A163" i="7"/>
  <c r="A161" i="19" s="1"/>
  <c r="A164" i="7"/>
  <c r="A162" i="19" s="1"/>
  <c r="A165" i="7"/>
  <c r="A163" i="19" s="1"/>
  <c r="A166" i="7"/>
  <c r="A164" i="19" s="1"/>
  <c r="A167" i="7"/>
  <c r="A165" i="19" s="1"/>
  <c r="A168" i="7"/>
  <c r="A166" i="19" s="1"/>
  <c r="A169" i="7"/>
  <c r="A167" i="19" s="1"/>
  <c r="A170" i="7"/>
  <c r="A168" i="19" s="1"/>
  <c r="A171" i="7"/>
  <c r="A169" i="19" s="1"/>
  <c r="A172" i="7"/>
  <c r="A170" i="19" s="1"/>
  <c r="A173" i="7"/>
  <c r="A171" i="19" s="1"/>
  <c r="A174" i="7"/>
  <c r="A172" i="19" s="1"/>
  <c r="A175" i="7"/>
  <c r="A173" i="19" s="1"/>
  <c r="A176" i="7"/>
  <c r="A174" i="19" s="1"/>
  <c r="A177" i="7"/>
  <c r="A175" i="19" s="1"/>
  <c r="A178" i="7"/>
  <c r="A176" i="19" s="1"/>
  <c r="A179" i="7"/>
  <c r="A177" i="19" s="1"/>
  <c r="A180" i="7"/>
  <c r="A178" i="19" s="1"/>
  <c r="A181" i="7"/>
  <c r="A179" i="19" s="1"/>
  <c r="A182" i="7"/>
  <c r="A180" i="19" s="1"/>
  <c r="A183" i="7"/>
  <c r="A181" i="19" s="1"/>
  <c r="A184" i="7"/>
  <c r="A182" i="19" s="1"/>
  <c r="A185" i="7"/>
  <c r="A183" i="19" s="1"/>
  <c r="A186" i="7"/>
  <c r="A184" i="19" s="1"/>
  <c r="A187" i="7"/>
  <c r="A185" i="19" s="1"/>
  <c r="A188" i="7"/>
  <c r="A186" i="19" s="1"/>
  <c r="A189" i="7"/>
  <c r="A187" i="19" s="1"/>
  <c r="A190" i="7"/>
  <c r="A188" i="19" s="1"/>
  <c r="A191" i="7"/>
  <c r="A189" i="19" s="1"/>
  <c r="A192" i="7"/>
  <c r="A190" i="19" s="1"/>
  <c r="A193" i="7"/>
  <c r="A191" i="19" s="1"/>
  <c r="A194" i="7"/>
  <c r="A192" i="19" s="1"/>
  <c r="A195" i="7"/>
  <c r="A193" i="19" s="1"/>
  <c r="A196" i="7"/>
  <c r="A194" i="19" s="1"/>
  <c r="A197" i="7"/>
  <c r="A195" i="19" s="1"/>
  <c r="A198" i="7"/>
  <c r="A196" i="19" s="1"/>
  <c r="A199" i="7"/>
  <c r="A197" i="19" s="1"/>
  <c r="A200" i="7"/>
  <c r="A198" i="19" s="1"/>
  <c r="A201" i="7"/>
  <c r="A199" i="19" s="1"/>
  <c r="A202" i="7"/>
  <c r="A200" i="19" s="1"/>
  <c r="A203" i="7"/>
  <c r="A201" i="19" s="1"/>
  <c r="A204" i="7"/>
  <c r="A202" i="19" s="1"/>
  <c r="A205" i="7"/>
  <c r="A203" i="19" s="1"/>
  <c r="A206" i="7"/>
  <c r="A204" i="19" s="1"/>
  <c r="A207" i="7"/>
  <c r="A205" i="19" s="1"/>
  <c r="A208" i="7"/>
  <c r="A206" i="19" s="1"/>
  <c r="A209" i="7"/>
  <c r="A207" i="19" s="1"/>
  <c r="A210" i="7"/>
  <c r="A208" i="19" s="1"/>
  <c r="A211" i="7"/>
  <c r="A209" i="19" s="1"/>
  <c r="A212" i="7"/>
  <c r="A210" i="19" s="1"/>
  <c r="A213" i="7"/>
  <c r="A211" i="19" s="1"/>
  <c r="A214" i="7"/>
  <c r="A212" i="19" s="1"/>
  <c r="A215" i="7"/>
  <c r="A213" i="19" s="1"/>
  <c r="A216" i="7"/>
  <c r="A214" i="19" s="1"/>
  <c r="A217" i="7"/>
  <c r="A215" i="19" s="1"/>
  <c r="A218" i="7"/>
  <c r="A216" i="19" s="1"/>
  <c r="A219" i="7"/>
  <c r="A217" i="19" s="1"/>
  <c r="A220" i="7"/>
  <c r="A218" i="19" s="1"/>
  <c r="A221" i="7"/>
  <c r="A219" i="19" s="1"/>
  <c r="A222" i="7"/>
  <c r="A220" i="19" s="1"/>
  <c r="A223" i="7"/>
  <c r="A221" i="19" s="1"/>
  <c r="A224" i="7"/>
  <c r="A222" i="19" s="1"/>
  <c r="A225" i="7"/>
  <c r="A223" i="19" s="1"/>
  <c r="A226" i="7"/>
  <c r="A224" i="19" s="1"/>
  <c r="A227" i="7"/>
  <c r="A225" i="19" s="1"/>
  <c r="A228" i="7"/>
  <c r="A226" i="19" s="1"/>
  <c r="A229" i="7"/>
  <c r="A227" i="19" s="1"/>
  <c r="A230" i="7"/>
  <c r="A228" i="19" s="1"/>
  <c r="A231" i="7"/>
  <c r="A229" i="19" s="1"/>
  <c r="A232" i="7"/>
  <c r="A230" i="19" s="1"/>
  <c r="A233" i="7"/>
  <c r="A231" i="19" s="1"/>
  <c r="A234" i="7"/>
  <c r="A232" i="19" s="1"/>
  <c r="A235" i="7"/>
  <c r="A233" i="19" s="1"/>
  <c r="A236" i="7"/>
  <c r="A234" i="19" s="1"/>
  <c r="A237" i="7"/>
  <c r="A235" i="19" s="1"/>
  <c r="A238" i="7"/>
  <c r="A236" i="19" s="1"/>
  <c r="A239" i="7"/>
  <c r="A237" i="19" s="1"/>
  <c r="A240" i="7"/>
  <c r="A238" i="19" s="1"/>
  <c r="A241" i="7"/>
  <c r="A239" i="19" s="1"/>
  <c r="A242" i="7"/>
  <c r="A240" i="19" s="1"/>
  <c r="A243" i="7"/>
  <c r="A241" i="19" s="1"/>
  <c r="A244" i="7"/>
  <c r="A242" i="19" s="1"/>
  <c r="A245" i="7"/>
  <c r="A243" i="19" s="1"/>
  <c r="A246" i="7"/>
  <c r="A244" i="19" s="1"/>
  <c r="A247" i="7"/>
  <c r="A245" i="19" s="1"/>
  <c r="A248" i="7"/>
  <c r="A246" i="19" s="1"/>
  <c r="A249" i="7"/>
  <c r="A247" i="19" s="1"/>
  <c r="A250" i="7"/>
  <c r="A248" i="19" s="1"/>
  <c r="A251" i="7"/>
  <c r="A249" i="19" s="1"/>
  <c r="A252" i="7"/>
  <c r="A250" i="19" s="1"/>
  <c r="A253" i="7"/>
  <c r="A251" i="19" s="1"/>
  <c r="A254" i="7"/>
  <c r="A252" i="19" s="1"/>
  <c r="A255" i="7"/>
  <c r="A253" i="19" s="1"/>
  <c r="A256" i="7"/>
  <c r="A254" i="19" s="1"/>
  <c r="A257" i="7"/>
  <c r="A255" i="19" s="1"/>
  <c r="A258" i="7"/>
  <c r="A256" i="19" s="1"/>
  <c r="A259" i="7"/>
  <c r="A257" i="19" s="1"/>
  <c r="A260" i="7"/>
  <c r="A258" i="19" s="1"/>
  <c r="A261" i="7"/>
  <c r="A259" i="19" s="1"/>
  <c r="A262" i="7"/>
  <c r="A260" i="19" s="1"/>
  <c r="A263" i="7"/>
  <c r="A261" i="19" s="1"/>
  <c r="A264" i="7"/>
  <c r="A262" i="19" s="1"/>
  <c r="A265" i="7"/>
  <c r="A263" i="19" s="1"/>
  <c r="A266" i="7"/>
  <c r="A264" i="19" s="1"/>
  <c r="A267" i="7"/>
  <c r="A265" i="19" s="1"/>
  <c r="A268" i="7"/>
  <c r="A266" i="19" s="1"/>
  <c r="A269" i="7"/>
  <c r="A267" i="19" s="1"/>
  <c r="A270" i="7"/>
  <c r="A268" i="19" s="1"/>
  <c r="A271" i="7"/>
  <c r="A269" i="19" s="1"/>
  <c r="A272" i="7"/>
  <c r="A270" i="19" s="1"/>
  <c r="A273" i="7"/>
  <c r="A271" i="19" s="1"/>
  <c r="A274" i="7"/>
  <c r="A272" i="19" s="1"/>
  <c r="A275" i="7"/>
  <c r="A273" i="19" s="1"/>
  <c r="A276" i="7"/>
  <c r="A274" i="19" s="1"/>
  <c r="A277" i="7"/>
  <c r="A275" i="19" s="1"/>
  <c r="A278" i="7"/>
  <c r="A276" i="19" s="1"/>
  <c r="A279" i="7"/>
  <c r="A277" i="19" s="1"/>
  <c r="A280" i="7"/>
  <c r="A278" i="19" s="1"/>
  <c r="A281" i="7"/>
  <c r="A279" i="19" s="1"/>
  <c r="A282" i="7"/>
  <c r="A280" i="19" s="1"/>
  <c r="A283" i="7"/>
  <c r="A281" i="19" s="1"/>
  <c r="A284" i="7"/>
  <c r="A282" i="19" s="1"/>
  <c r="A285" i="7"/>
  <c r="A283" i="19" s="1"/>
  <c r="A286" i="7"/>
  <c r="A284" i="19" s="1"/>
  <c r="A287" i="7"/>
  <c r="A285" i="19" s="1"/>
  <c r="A288" i="7"/>
  <c r="A286" i="19" s="1"/>
  <c r="A289" i="7"/>
  <c r="A287" i="19" s="1"/>
  <c r="A290" i="7"/>
  <c r="A288" i="19" s="1"/>
  <c r="A291" i="7"/>
  <c r="A289" i="19" s="1"/>
  <c r="A292" i="7"/>
  <c r="A290" i="19" s="1"/>
  <c r="A293" i="7"/>
  <c r="A291" i="19" s="1"/>
  <c r="A294" i="7"/>
  <c r="A292" i="19" s="1"/>
  <c r="A295" i="7"/>
  <c r="A293" i="19" s="1"/>
  <c r="A296" i="7"/>
  <c r="A294" i="19" s="1"/>
  <c r="A297" i="7"/>
  <c r="A295" i="19" s="1"/>
  <c r="A298" i="7"/>
  <c r="A296" i="19" s="1"/>
  <c r="A299" i="7"/>
  <c r="A297" i="19" s="1"/>
  <c r="A300" i="7"/>
  <c r="A298" i="19" s="1"/>
  <c r="A301" i="7"/>
  <c r="A299" i="19" s="1"/>
  <c r="A302" i="7"/>
  <c r="A300" i="19" s="1"/>
  <c r="A303" i="7"/>
  <c r="A301" i="19" s="1"/>
  <c r="A304" i="7"/>
  <c r="A302" i="19" s="1"/>
  <c r="A305" i="7"/>
  <c r="A303" i="19" s="1"/>
  <c r="A306" i="7"/>
  <c r="A304" i="19" s="1"/>
  <c r="A307" i="7"/>
  <c r="A305" i="19" s="1"/>
  <c r="A308" i="7"/>
  <c r="A306" i="19" s="1"/>
  <c r="A309" i="7"/>
  <c r="A307" i="19" s="1"/>
  <c r="A310" i="7"/>
  <c r="A308" i="19" s="1"/>
  <c r="A311" i="7"/>
  <c r="A309" i="19" s="1"/>
  <c r="A312" i="7"/>
  <c r="A310" i="19" s="1"/>
  <c r="A313" i="7"/>
  <c r="A311" i="19" s="1"/>
  <c r="A314" i="7"/>
  <c r="A312" i="19" s="1"/>
  <c r="A315" i="7"/>
  <c r="A313" i="19" s="1"/>
  <c r="A316" i="7"/>
  <c r="A314" i="19" s="1"/>
  <c r="A317" i="7"/>
  <c r="A315" i="19" s="1"/>
  <c r="A318" i="7"/>
  <c r="A316" i="19" s="1"/>
  <c r="A319" i="7"/>
  <c r="A317" i="19" s="1"/>
  <c r="A320" i="7"/>
  <c r="A318" i="19" s="1"/>
  <c r="A321" i="7"/>
  <c r="A319" i="19" s="1"/>
  <c r="A322" i="7"/>
  <c r="A320" i="19" s="1"/>
  <c r="A323" i="7"/>
  <c r="A321" i="19" s="1"/>
  <c r="A324" i="7"/>
  <c r="A322" i="19" s="1"/>
  <c r="A325" i="7"/>
  <c r="A323" i="19" s="1"/>
  <c r="A326" i="7"/>
  <c r="A324" i="19" s="1"/>
  <c r="A327" i="7"/>
  <c r="A325" i="19" s="1"/>
  <c r="A328" i="7"/>
  <c r="A326" i="19" s="1"/>
  <c r="A329" i="7"/>
  <c r="A327" i="19" s="1"/>
  <c r="A330" i="7"/>
  <c r="A328" i="19" s="1"/>
  <c r="A331" i="7"/>
  <c r="A329" i="19" s="1"/>
  <c r="A332" i="7"/>
  <c r="A330" i="19" s="1"/>
  <c r="A333" i="7"/>
  <c r="A331" i="19" s="1"/>
  <c r="A334" i="7"/>
  <c r="A332" i="19" s="1"/>
  <c r="A335" i="7"/>
  <c r="A333" i="19" s="1"/>
  <c r="A336" i="7"/>
  <c r="A334" i="19" s="1"/>
  <c r="A337" i="7"/>
  <c r="A335" i="19" s="1"/>
  <c r="A338" i="7"/>
  <c r="A336" i="19" s="1"/>
  <c r="A339" i="7"/>
  <c r="A337" i="19" s="1"/>
  <c r="A340" i="7"/>
  <c r="A338" i="19" s="1"/>
  <c r="A341" i="7"/>
  <c r="A339" i="19" s="1"/>
  <c r="A342" i="7"/>
  <c r="A340" i="19" s="1"/>
  <c r="A343" i="7"/>
  <c r="A341" i="19" s="1"/>
  <c r="A344" i="7"/>
  <c r="A342" i="19" s="1"/>
  <c r="A345" i="7"/>
  <c r="A343" i="19" s="1"/>
  <c r="A346" i="7"/>
  <c r="A344" i="19" s="1"/>
  <c r="A347" i="7"/>
  <c r="A345" i="19" s="1"/>
  <c r="A348" i="7"/>
  <c r="A346" i="19" s="1"/>
  <c r="A349" i="7"/>
  <c r="A347" i="19" s="1"/>
  <c r="A350" i="7"/>
  <c r="A348" i="19" s="1"/>
  <c r="A351" i="7"/>
  <c r="A349" i="19" s="1"/>
  <c r="A352" i="7"/>
  <c r="A350" i="19" s="1"/>
  <c r="A353" i="7"/>
  <c r="A351" i="19" s="1"/>
  <c r="A354" i="7"/>
  <c r="A352" i="19" s="1"/>
  <c r="A355" i="7"/>
  <c r="A353" i="19" s="1"/>
  <c r="A356" i="7"/>
  <c r="A354" i="19" s="1"/>
  <c r="A357" i="7"/>
  <c r="A355" i="19" s="1"/>
  <c r="A358" i="7"/>
  <c r="A356" i="19" s="1"/>
  <c r="A359" i="7"/>
  <c r="A357" i="19" s="1"/>
  <c r="A360" i="7"/>
  <c r="A358" i="19" s="1"/>
  <c r="A361" i="7"/>
  <c r="A359" i="19" s="1"/>
  <c r="A362" i="7"/>
  <c r="A360" i="19" s="1"/>
  <c r="A363" i="7"/>
  <c r="A361" i="19" s="1"/>
  <c r="A364" i="7"/>
  <c r="A362" i="19" s="1"/>
  <c r="A365" i="7"/>
  <c r="A363" i="19" s="1"/>
  <c r="A366" i="7"/>
  <c r="A364" i="19" s="1"/>
  <c r="A367" i="7"/>
  <c r="A365" i="19" s="1"/>
  <c r="A368" i="7"/>
  <c r="A366" i="19" s="1"/>
  <c r="A369" i="7"/>
  <c r="A367" i="19" s="1"/>
  <c r="A370" i="7"/>
  <c r="A368" i="19" s="1"/>
  <c r="A371" i="7"/>
  <c r="A369" i="19" s="1"/>
  <c r="A372" i="7"/>
  <c r="A370" i="19" s="1"/>
  <c r="A373" i="7"/>
  <c r="A371" i="19" s="1"/>
  <c r="A374" i="7"/>
  <c r="A372" i="19" s="1"/>
  <c r="A375" i="7"/>
  <c r="A373" i="19" s="1"/>
  <c r="A376" i="7"/>
  <c r="A374" i="19" s="1"/>
  <c r="A377" i="7"/>
  <c r="A375" i="19" s="1"/>
  <c r="A378" i="7"/>
  <c r="A376" i="19" s="1"/>
  <c r="A379" i="7"/>
  <c r="A377" i="19" s="1"/>
  <c r="A380" i="7"/>
  <c r="A378" i="19" s="1"/>
  <c r="A381" i="7"/>
  <c r="A379" i="19" s="1"/>
  <c r="A382" i="7"/>
  <c r="A380" i="19" s="1"/>
  <c r="A383" i="7"/>
  <c r="A381" i="19" s="1"/>
  <c r="A384" i="7"/>
  <c r="A382" i="19" s="1"/>
  <c r="A385" i="7"/>
  <c r="A383" i="19" s="1"/>
  <c r="A386" i="7"/>
  <c r="A384" i="19" s="1"/>
  <c r="A387" i="7"/>
  <c r="A385" i="19" s="1"/>
  <c r="A388" i="7"/>
  <c r="A386" i="19" s="1"/>
  <c r="A389" i="7"/>
  <c r="A387" i="19" s="1"/>
  <c r="A390" i="7"/>
  <c r="A388" i="19" s="1"/>
  <c r="A391" i="7"/>
  <c r="A389" i="19" s="1"/>
  <c r="A392" i="7"/>
  <c r="A390" i="19" s="1"/>
  <c r="A393" i="7"/>
  <c r="A391" i="19" s="1"/>
  <c r="A394" i="7"/>
  <c r="A392" i="19" s="1"/>
  <c r="A395" i="7"/>
  <c r="A393" i="19" s="1"/>
  <c r="A396" i="7"/>
  <c r="A394" i="19" s="1"/>
  <c r="A397" i="7"/>
  <c r="A395" i="19" s="1"/>
  <c r="A398" i="7"/>
  <c r="A396" i="19" s="1"/>
  <c r="A399" i="7"/>
  <c r="A397" i="19" s="1"/>
  <c r="A400" i="7"/>
  <c r="A398" i="19" s="1"/>
  <c r="A401" i="7"/>
  <c r="A399" i="19" s="1"/>
  <c r="A402" i="7"/>
  <c r="A400" i="19" s="1"/>
  <c r="A403" i="7"/>
  <c r="A401" i="19" s="1"/>
  <c r="A404" i="7"/>
  <c r="A402" i="19" s="1"/>
  <c r="A405" i="7"/>
  <c r="A403" i="19" s="1"/>
  <c r="A406" i="7"/>
  <c r="A404" i="19" s="1"/>
  <c r="A407" i="7"/>
  <c r="A405" i="19" s="1"/>
  <c r="A408" i="7"/>
  <c r="A406" i="19" s="1"/>
  <c r="A409" i="7"/>
  <c r="A407" i="19" s="1"/>
  <c r="A410" i="7"/>
  <c r="A408" i="19" s="1"/>
  <c r="A411" i="7"/>
  <c r="A409" i="19" s="1"/>
  <c r="A412" i="7"/>
  <c r="A410" i="19" s="1"/>
  <c r="A413" i="7"/>
  <c r="A411" i="19" s="1"/>
  <c r="A414" i="7"/>
  <c r="A412" i="19" s="1"/>
  <c r="A415" i="7"/>
  <c r="A413" i="19" s="1"/>
  <c r="A416" i="7"/>
  <c r="A414" i="19" s="1"/>
  <c r="A417" i="7"/>
  <c r="A415" i="19" s="1"/>
  <c r="A418" i="7"/>
  <c r="A416" i="19" s="1"/>
  <c r="A419" i="7"/>
  <c r="A417" i="19" s="1"/>
  <c r="A420" i="7"/>
  <c r="A418" i="19" s="1"/>
  <c r="A421" i="7"/>
  <c r="A419" i="19" s="1"/>
  <c r="A422" i="7"/>
  <c r="A420" i="19" s="1"/>
  <c r="A423" i="7"/>
  <c r="A421" i="19" s="1"/>
  <c r="A424" i="7"/>
  <c r="A422" i="19" s="1"/>
  <c r="A425" i="7"/>
  <c r="A423" i="19" s="1"/>
  <c r="A426" i="7"/>
  <c r="A424" i="19" s="1"/>
  <c r="A427" i="7"/>
  <c r="A425" i="19" s="1"/>
  <c r="A428" i="7"/>
  <c r="A426" i="19" s="1"/>
  <c r="A429" i="7"/>
  <c r="A427" i="19" s="1"/>
  <c r="A430" i="7"/>
  <c r="A428" i="19" s="1"/>
  <c r="A431" i="7"/>
  <c r="A429" i="19" s="1"/>
  <c r="A432" i="7"/>
  <c r="A430" i="19" s="1"/>
  <c r="A433" i="7"/>
  <c r="A431" i="19" s="1"/>
  <c r="A434" i="7"/>
  <c r="A432" i="19" s="1"/>
  <c r="A435" i="7"/>
  <c r="A433" i="19" s="1"/>
  <c r="A436" i="7"/>
  <c r="A434" i="19" s="1"/>
  <c r="A437" i="7"/>
  <c r="A435" i="19" s="1"/>
  <c r="A438" i="7"/>
  <c r="A436" i="19" s="1"/>
  <c r="A439" i="7"/>
  <c r="A437" i="19" s="1"/>
  <c r="A440" i="7"/>
  <c r="A438" i="19" s="1"/>
  <c r="A441" i="7"/>
  <c r="A439" i="19" s="1"/>
  <c r="A442" i="7"/>
  <c r="A440" i="19" s="1"/>
  <c r="A443" i="7"/>
  <c r="A441" i="19" s="1"/>
  <c r="A444" i="7"/>
  <c r="A442" i="19" s="1"/>
  <c r="A445" i="7"/>
  <c r="A443" i="19" s="1"/>
  <c r="A446" i="7"/>
  <c r="A444" i="19" s="1"/>
  <c r="A447" i="7"/>
  <c r="A445" i="19" s="1"/>
  <c r="A448" i="7"/>
  <c r="A446" i="19" s="1"/>
  <c r="A449" i="7"/>
  <c r="A447" i="19" s="1"/>
  <c r="A450" i="7"/>
  <c r="A448" i="19" s="1"/>
  <c r="A451" i="7"/>
  <c r="A449" i="19" s="1"/>
  <c r="A452" i="7"/>
  <c r="A450" i="19" s="1"/>
  <c r="A453" i="7"/>
  <c r="A451" i="19" s="1"/>
  <c r="A454" i="7"/>
  <c r="A452" i="19" s="1"/>
  <c r="A455" i="7"/>
  <c r="A453" i="19" s="1"/>
  <c r="A456" i="7"/>
  <c r="A454" i="19" s="1"/>
  <c r="A457" i="7"/>
  <c r="A455" i="19" s="1"/>
  <c r="A458" i="7"/>
  <c r="A456" i="19" s="1"/>
  <c r="A459" i="7"/>
  <c r="A457" i="19" s="1"/>
  <c r="A460" i="7"/>
  <c r="A458" i="19" s="1"/>
  <c r="A461" i="7"/>
  <c r="A459" i="19" s="1"/>
  <c r="A462" i="7"/>
  <c r="A460" i="19" s="1"/>
  <c r="A463" i="7"/>
  <c r="A461" i="19" s="1"/>
  <c r="A464" i="7"/>
  <c r="A462" i="19" s="1"/>
  <c r="A465" i="7"/>
  <c r="A463" i="19" s="1"/>
  <c r="A466" i="7"/>
  <c r="A464" i="19" s="1"/>
  <c r="A467" i="7"/>
  <c r="A465" i="19" s="1"/>
  <c r="A468" i="7"/>
  <c r="A466" i="19" s="1"/>
  <c r="A469" i="7"/>
  <c r="A467" i="19" s="1"/>
  <c r="A470" i="7"/>
  <c r="A468" i="19" s="1"/>
  <c r="A471" i="7"/>
  <c r="A469" i="19" s="1"/>
  <c r="A472" i="7"/>
  <c r="A470" i="19" s="1"/>
  <c r="A473" i="7"/>
  <c r="A471" i="19" s="1"/>
  <c r="A474" i="7"/>
  <c r="A472" i="19" s="1"/>
  <c r="A475" i="7"/>
  <c r="A473" i="19" s="1"/>
  <c r="A476" i="7"/>
  <c r="A474" i="19" s="1"/>
  <c r="A477" i="7"/>
  <c r="A475" i="19" s="1"/>
  <c r="A478" i="7"/>
  <c r="A476" i="19" s="1"/>
  <c r="A479" i="7"/>
  <c r="A477" i="19" s="1"/>
  <c r="A480" i="7"/>
  <c r="A478" i="19" s="1"/>
  <c r="A481" i="7"/>
  <c r="A479" i="19" s="1"/>
  <c r="A482" i="7"/>
  <c r="A480" i="19" s="1"/>
  <c r="A483" i="7"/>
  <c r="A481" i="19" s="1"/>
  <c r="A484" i="7"/>
  <c r="A482" i="19" s="1"/>
  <c r="A485" i="7"/>
  <c r="A483" i="19" s="1"/>
  <c r="A486" i="7"/>
  <c r="A484" i="19" s="1"/>
  <c r="A487" i="7"/>
  <c r="A485" i="19" s="1"/>
  <c r="A488" i="7"/>
  <c r="A486" i="19" s="1"/>
  <c r="A489" i="7"/>
  <c r="A487" i="19" s="1"/>
  <c r="A490" i="7"/>
  <c r="A488" i="19" s="1"/>
  <c r="A491" i="7"/>
  <c r="A489" i="19" s="1"/>
  <c r="A492" i="7"/>
  <c r="A490" i="19" s="1"/>
  <c r="A493" i="7"/>
  <c r="A491" i="19" s="1"/>
  <c r="A494" i="7"/>
  <c r="A492" i="19" s="1"/>
  <c r="A495" i="7"/>
  <c r="A493" i="19" s="1"/>
  <c r="A496" i="7"/>
  <c r="A494" i="19" s="1"/>
  <c r="A497" i="7"/>
  <c r="A495" i="19" s="1"/>
  <c r="A498" i="7"/>
  <c r="A496" i="19" s="1"/>
  <c r="A499" i="7"/>
  <c r="A497" i="19" s="1"/>
  <c r="A500" i="7"/>
  <c r="A498" i="19" s="1"/>
  <c r="A501" i="7"/>
  <c r="A499" i="19" s="1"/>
  <c r="A502" i="7"/>
  <c r="A500" i="19" s="1"/>
  <c r="A503" i="7"/>
  <c r="A501" i="19" s="1"/>
  <c r="A504" i="7"/>
  <c r="A502" i="19" s="1"/>
  <c r="A505" i="7"/>
  <c r="A503" i="19" s="1"/>
  <c r="A506" i="7"/>
  <c r="A504" i="19" s="1"/>
  <c r="A507" i="7"/>
  <c r="A505" i="19" s="1"/>
  <c r="A508" i="7"/>
  <c r="A506" i="19" s="1"/>
  <c r="A509" i="7"/>
  <c r="A507" i="19" s="1"/>
  <c r="A510" i="7"/>
  <c r="A508" i="19" s="1"/>
  <c r="A511" i="7"/>
  <c r="A509" i="19" s="1"/>
  <c r="A512" i="7"/>
  <c r="A510" i="19" s="1"/>
  <c r="A513" i="7"/>
  <c r="A511" i="19" s="1"/>
  <c r="A514" i="7"/>
  <c r="A512" i="19" s="1"/>
  <c r="A515" i="7"/>
  <c r="A513" i="19" s="1"/>
  <c r="A516" i="7"/>
  <c r="A514" i="19" s="1"/>
  <c r="A517" i="7"/>
  <c r="A515" i="19" s="1"/>
  <c r="A518" i="7"/>
  <c r="A516" i="19" s="1"/>
  <c r="A519" i="7"/>
  <c r="A517" i="19" s="1"/>
  <c r="A520" i="7"/>
  <c r="A518" i="19" s="1"/>
  <c r="A521" i="7"/>
  <c r="A519" i="19" s="1"/>
  <c r="A522" i="7"/>
  <c r="A520" i="19" s="1"/>
  <c r="A523" i="7"/>
  <c r="A521" i="19" s="1"/>
  <c r="A524" i="7"/>
  <c r="A522" i="19" s="1"/>
  <c r="A525" i="7"/>
  <c r="A523" i="19" s="1"/>
  <c r="A526" i="7"/>
  <c r="A524" i="19" s="1"/>
  <c r="A527" i="7"/>
  <c r="A525" i="19" s="1"/>
  <c r="A528" i="7"/>
  <c r="A526" i="19" s="1"/>
  <c r="A529" i="7"/>
  <c r="A527" i="19" s="1"/>
  <c r="A530" i="7"/>
  <c r="A528" i="19" s="1"/>
  <c r="A531" i="7"/>
  <c r="A529" i="19" s="1"/>
  <c r="A532" i="7"/>
  <c r="A530" i="19" s="1"/>
  <c r="A533" i="7"/>
  <c r="A531" i="19" s="1"/>
  <c r="A534" i="7"/>
  <c r="A532" i="19" s="1"/>
  <c r="A535" i="7"/>
  <c r="A533" i="19" s="1"/>
  <c r="A536" i="7"/>
  <c r="A534" i="19" s="1"/>
  <c r="A537" i="7"/>
  <c r="A535" i="19" s="1"/>
  <c r="A538" i="7"/>
  <c r="A536" i="19" s="1"/>
  <c r="A539" i="7"/>
  <c r="A537" i="19" s="1"/>
  <c r="A540" i="7"/>
  <c r="A538" i="19" s="1"/>
  <c r="A541" i="7"/>
  <c r="A539" i="19" s="1"/>
  <c r="A542" i="7"/>
  <c r="A540" i="19" s="1"/>
  <c r="A543" i="7"/>
  <c r="A541" i="19" s="1"/>
  <c r="A544" i="7"/>
  <c r="A542" i="19" s="1"/>
  <c r="A545" i="7"/>
  <c r="A543" i="19" s="1"/>
  <c r="A546" i="7"/>
  <c r="A544" i="19" s="1"/>
  <c r="A547" i="7"/>
  <c r="A545" i="19" s="1"/>
  <c r="A548" i="7"/>
  <c r="A546" i="19" s="1"/>
  <c r="A549" i="7"/>
  <c r="A547" i="19" s="1"/>
  <c r="A550" i="7"/>
  <c r="A548" i="19" s="1"/>
  <c r="A551" i="7"/>
  <c r="A549" i="19" s="1"/>
  <c r="A552" i="7"/>
  <c r="A550" i="19" s="1"/>
  <c r="A553" i="7"/>
  <c r="A551" i="19" s="1"/>
  <c r="A554" i="7"/>
  <c r="A552" i="19" s="1"/>
  <c r="A555" i="7"/>
  <c r="A553" i="19" s="1"/>
  <c r="A556" i="7"/>
  <c r="A554" i="19" s="1"/>
  <c r="A557" i="7"/>
  <c r="A555" i="19" s="1"/>
  <c r="A558" i="7"/>
  <c r="A556" i="19" s="1"/>
  <c r="A559" i="7"/>
  <c r="A557" i="19" s="1"/>
  <c r="A560" i="7"/>
  <c r="A558" i="19" s="1"/>
  <c r="A561" i="7"/>
  <c r="A559" i="19" s="1"/>
  <c r="A562" i="7"/>
  <c r="A560" i="19" s="1"/>
  <c r="A563" i="7"/>
  <c r="A561" i="19" s="1"/>
  <c r="A564" i="7"/>
  <c r="A562" i="19" s="1"/>
  <c r="A565" i="7"/>
  <c r="A563" i="19" s="1"/>
  <c r="A566" i="7"/>
  <c r="A564" i="19" s="1"/>
  <c r="A567" i="7"/>
  <c r="A565" i="19" s="1"/>
  <c r="A568" i="7"/>
  <c r="A566" i="19" s="1"/>
  <c r="A569" i="7"/>
  <c r="A567" i="19" s="1"/>
  <c r="A570" i="7"/>
  <c r="A568" i="19" s="1"/>
  <c r="A571" i="7"/>
  <c r="A569" i="19" s="1"/>
  <c r="A572" i="7"/>
  <c r="A570" i="19" s="1"/>
  <c r="A573" i="7"/>
  <c r="A571" i="19" s="1"/>
  <c r="A574" i="7"/>
  <c r="A572" i="19" s="1"/>
  <c r="A575" i="7"/>
  <c r="A573" i="19" s="1"/>
  <c r="A576" i="7"/>
  <c r="A574" i="19" s="1"/>
  <c r="A577" i="7"/>
  <c r="A575" i="19" s="1"/>
  <c r="A578" i="7"/>
  <c r="A576" i="19" s="1"/>
  <c r="A579" i="7"/>
  <c r="A577" i="19" s="1"/>
  <c r="A580" i="7"/>
  <c r="A578" i="19" s="1"/>
  <c r="A581" i="7"/>
  <c r="A579" i="19" s="1"/>
  <c r="A582" i="7"/>
  <c r="A580" i="19" s="1"/>
  <c r="A583" i="7"/>
  <c r="A581" i="19" s="1"/>
  <c r="A584" i="7"/>
  <c r="A582" i="19" s="1"/>
  <c r="A585" i="7"/>
  <c r="A583" i="19" s="1"/>
  <c r="A586" i="7"/>
  <c r="A584" i="19" s="1"/>
  <c r="A587" i="7"/>
  <c r="A585" i="19" s="1"/>
  <c r="A588" i="7"/>
  <c r="A586" i="19" s="1"/>
  <c r="A589" i="7"/>
  <c r="A587" i="19" s="1"/>
  <c r="A590" i="7"/>
  <c r="A588" i="19" s="1"/>
  <c r="A591" i="7"/>
  <c r="A589" i="19" s="1"/>
  <c r="A592" i="7"/>
  <c r="A590" i="19" s="1"/>
  <c r="A593" i="7"/>
  <c r="A591" i="19" s="1"/>
  <c r="A594" i="7"/>
  <c r="A592" i="19" s="1"/>
  <c r="A595" i="7"/>
  <c r="A593" i="19" s="1"/>
  <c r="A596" i="7"/>
  <c r="A594" i="19" s="1"/>
  <c r="A597" i="7"/>
  <c r="A595" i="19" s="1"/>
  <c r="A598" i="7"/>
  <c r="A596" i="19" s="1"/>
  <c r="A599" i="7"/>
  <c r="A597" i="19" s="1"/>
  <c r="A600" i="7"/>
  <c r="A598" i="19" s="1"/>
  <c r="A601" i="7"/>
  <c r="A599" i="19" s="1"/>
  <c r="A602" i="7"/>
  <c r="A600" i="19" s="1"/>
  <c r="A603" i="7"/>
  <c r="A601" i="19" s="1"/>
  <c r="A604" i="7"/>
  <c r="A602" i="19" s="1"/>
  <c r="A605" i="7"/>
  <c r="A603" i="19" s="1"/>
  <c r="A606" i="7"/>
  <c r="A604" i="19" s="1"/>
  <c r="A607" i="7"/>
  <c r="A605" i="19" s="1"/>
  <c r="A608" i="7"/>
  <c r="A606" i="19" s="1"/>
  <c r="A609" i="7"/>
  <c r="A607" i="19" s="1"/>
  <c r="A610" i="7"/>
  <c r="A608" i="19" s="1"/>
  <c r="A611" i="7"/>
  <c r="A609" i="19" s="1"/>
  <c r="A612" i="7"/>
  <c r="A610" i="19" s="1"/>
  <c r="A613" i="7"/>
  <c r="A611" i="19" s="1"/>
  <c r="A614" i="7"/>
  <c r="A612" i="19" s="1"/>
  <c r="A615" i="7"/>
  <c r="A613" i="19" s="1"/>
  <c r="A616" i="7"/>
  <c r="A614" i="19" s="1"/>
  <c r="A617" i="7"/>
  <c r="A615" i="19" s="1"/>
  <c r="A618" i="7"/>
  <c r="A616" i="19" s="1"/>
  <c r="A619" i="7"/>
  <c r="A617" i="19" s="1"/>
  <c r="A620" i="7"/>
  <c r="A618" i="19" s="1"/>
  <c r="A621" i="7"/>
  <c r="A619" i="19" s="1"/>
  <c r="A622" i="7"/>
  <c r="A620" i="19" s="1"/>
  <c r="A623" i="7"/>
  <c r="A621" i="19" s="1"/>
  <c r="A624" i="7"/>
  <c r="A622" i="19" s="1"/>
  <c r="A625" i="7"/>
  <c r="A623" i="19" s="1"/>
  <c r="A626" i="7"/>
  <c r="A624" i="19" s="1"/>
  <c r="A627" i="7"/>
  <c r="A625" i="19" s="1"/>
  <c r="A628" i="7"/>
  <c r="A626" i="19" s="1"/>
  <c r="A629" i="7"/>
  <c r="A627" i="19" s="1"/>
  <c r="A630" i="7"/>
  <c r="A628" i="19" s="1"/>
  <c r="A631" i="7"/>
  <c r="A629" i="19" s="1"/>
  <c r="A632" i="7"/>
  <c r="A630" i="19" s="1"/>
  <c r="A633" i="7"/>
  <c r="A631" i="19" s="1"/>
  <c r="A634" i="7"/>
  <c r="A632" i="19" s="1"/>
  <c r="A635" i="7"/>
  <c r="A633" i="19" s="1"/>
  <c r="A636" i="7"/>
  <c r="A634" i="19" s="1"/>
  <c r="A637" i="7"/>
  <c r="A635" i="19" s="1"/>
  <c r="A638" i="7"/>
  <c r="A636" i="19" s="1"/>
  <c r="A639" i="7"/>
  <c r="A637" i="19" s="1"/>
  <c r="A640" i="7"/>
  <c r="A638" i="19" s="1"/>
  <c r="A641" i="7"/>
  <c r="A639" i="19" s="1"/>
  <c r="A642" i="7"/>
  <c r="A640" i="19" s="1"/>
  <c r="A643" i="7"/>
  <c r="A641" i="19" s="1"/>
  <c r="A644" i="7"/>
  <c r="A642" i="19" s="1"/>
  <c r="A645" i="7"/>
  <c r="A643" i="19" s="1"/>
  <c r="A646" i="7"/>
  <c r="A644" i="19" s="1"/>
  <c r="A647" i="7"/>
  <c r="A645" i="19" s="1"/>
  <c r="A648" i="7"/>
  <c r="A646" i="19" s="1"/>
  <c r="A649" i="7"/>
  <c r="A647" i="19" s="1"/>
  <c r="A650" i="7"/>
  <c r="A648" i="19" s="1"/>
  <c r="A651" i="7"/>
  <c r="A649" i="19" s="1"/>
  <c r="A652" i="7"/>
  <c r="A650" i="19" s="1"/>
  <c r="A653" i="7"/>
  <c r="A651" i="19" s="1"/>
  <c r="A654" i="7"/>
  <c r="A652" i="19" s="1"/>
  <c r="A655" i="7"/>
  <c r="A653" i="19" s="1"/>
  <c r="A656" i="7"/>
  <c r="A654" i="19" s="1"/>
  <c r="A657" i="7"/>
  <c r="A655" i="19" s="1"/>
  <c r="A658" i="7"/>
  <c r="A656" i="19" s="1"/>
  <c r="A659" i="7"/>
  <c r="A657" i="19" s="1"/>
  <c r="A660" i="7"/>
  <c r="A658" i="19" s="1"/>
  <c r="A661" i="7"/>
  <c r="A659" i="19" s="1"/>
  <c r="A662" i="7"/>
  <c r="A660" i="19" s="1"/>
  <c r="A663" i="7"/>
  <c r="A661" i="19" s="1"/>
  <c r="A664" i="7"/>
  <c r="A662" i="19" s="1"/>
  <c r="A665" i="7"/>
  <c r="A663" i="19" s="1"/>
  <c r="A666" i="7"/>
  <c r="A664" i="19" s="1"/>
  <c r="A667" i="7"/>
  <c r="A665" i="19" s="1"/>
  <c r="A668" i="7"/>
  <c r="A666" i="19" s="1"/>
  <c r="A669" i="7"/>
  <c r="A667" i="19" s="1"/>
  <c r="A670" i="7"/>
  <c r="A668" i="19" s="1"/>
  <c r="A671" i="7"/>
  <c r="A669" i="19" s="1"/>
  <c r="A672" i="7"/>
  <c r="A670" i="19" s="1"/>
  <c r="A673" i="7"/>
  <c r="A671" i="19" s="1"/>
  <c r="A674" i="7"/>
  <c r="A672" i="19" s="1"/>
  <c r="A675" i="7"/>
  <c r="A673" i="19" s="1"/>
  <c r="A676" i="7"/>
  <c r="A674" i="19" s="1"/>
  <c r="A677" i="7"/>
  <c r="A675" i="19" s="1"/>
  <c r="A678" i="7"/>
  <c r="A676" i="19" s="1"/>
  <c r="A679" i="7"/>
  <c r="A677" i="19" s="1"/>
  <c r="A680" i="7"/>
  <c r="A678" i="19" s="1"/>
  <c r="A681" i="7"/>
  <c r="A679" i="19" s="1"/>
  <c r="A682" i="7"/>
  <c r="A680" i="19" s="1"/>
  <c r="A683" i="7"/>
  <c r="A681" i="19" s="1"/>
  <c r="A684" i="7"/>
  <c r="A682" i="19" s="1"/>
  <c r="A685" i="7"/>
  <c r="A683" i="19" s="1"/>
  <c r="A686" i="7"/>
  <c r="A684" i="19" s="1"/>
  <c r="A687" i="7"/>
  <c r="A685" i="19" s="1"/>
  <c r="A688" i="7"/>
  <c r="A686" i="19" s="1"/>
  <c r="A689" i="7"/>
  <c r="A687" i="19" s="1"/>
  <c r="A690" i="7"/>
  <c r="A688" i="19" s="1"/>
  <c r="A691" i="7"/>
  <c r="A689" i="19" s="1"/>
  <c r="A692" i="7"/>
  <c r="A690" i="19" s="1"/>
  <c r="A693" i="7"/>
  <c r="A691" i="19" s="1"/>
  <c r="A694" i="7"/>
  <c r="A692" i="19" s="1"/>
  <c r="A695" i="7"/>
  <c r="A693" i="19" s="1"/>
  <c r="A696" i="7"/>
  <c r="A694" i="19" s="1"/>
  <c r="A697" i="7"/>
  <c r="A695" i="19" s="1"/>
  <c r="A698" i="7"/>
  <c r="A696" i="19" s="1"/>
  <c r="A699" i="7"/>
  <c r="A697" i="19" s="1"/>
  <c r="A700" i="7"/>
  <c r="A698" i="19" s="1"/>
  <c r="A701" i="7"/>
  <c r="A699" i="19" s="1"/>
  <c r="A702" i="7"/>
  <c r="A700" i="19" s="1"/>
  <c r="A703" i="7"/>
  <c r="A701" i="19" s="1"/>
  <c r="A704" i="7"/>
  <c r="A702" i="19" s="1"/>
  <c r="A705" i="7"/>
  <c r="A703" i="19" s="1"/>
  <c r="A706" i="7"/>
  <c r="A704" i="19" s="1"/>
  <c r="A707" i="7"/>
  <c r="A705" i="19" s="1"/>
  <c r="A708" i="7"/>
  <c r="A706" i="19" s="1"/>
  <c r="A709" i="7"/>
  <c r="A707" i="19" s="1"/>
  <c r="A710" i="7"/>
  <c r="A708" i="19" s="1"/>
  <c r="A711" i="7"/>
  <c r="A709" i="19" s="1"/>
  <c r="A712" i="7"/>
  <c r="A710" i="19" s="1"/>
  <c r="A713" i="7"/>
  <c r="A711" i="19" s="1"/>
  <c r="A714" i="7"/>
  <c r="A712" i="19" s="1"/>
  <c r="A715" i="7"/>
  <c r="A713" i="19" s="1"/>
  <c r="A716" i="7"/>
  <c r="A714" i="19" s="1"/>
  <c r="A717" i="7"/>
  <c r="A715" i="19" s="1"/>
  <c r="A718" i="7"/>
  <c r="A716" i="19" s="1"/>
  <c r="A719" i="7"/>
  <c r="A717" i="19" s="1"/>
  <c r="A720" i="7"/>
  <c r="A718" i="19" s="1"/>
  <c r="A721" i="7"/>
  <c r="A719" i="19" s="1"/>
  <c r="A722" i="7"/>
  <c r="A720" i="19" s="1"/>
  <c r="A723" i="7"/>
  <c r="A721" i="19" s="1"/>
  <c r="A724" i="7"/>
  <c r="A722" i="19" s="1"/>
  <c r="A725" i="7"/>
  <c r="A723" i="19" s="1"/>
  <c r="A726" i="7"/>
  <c r="A724" i="19" s="1"/>
  <c r="A727" i="7"/>
  <c r="A725" i="19" s="1"/>
  <c r="A728" i="7"/>
  <c r="A726" i="19" s="1"/>
  <c r="A729" i="7"/>
  <c r="A727" i="19" s="1"/>
  <c r="A730" i="7"/>
  <c r="A728" i="19" s="1"/>
  <c r="A731" i="7"/>
  <c r="A729" i="19" s="1"/>
  <c r="A732" i="7"/>
  <c r="A730" i="19" s="1"/>
  <c r="A733" i="7"/>
  <c r="A731" i="19" s="1"/>
  <c r="A734" i="7"/>
  <c r="A732" i="19" s="1"/>
  <c r="A735" i="7"/>
  <c r="A733" i="19" s="1"/>
  <c r="A736" i="7"/>
  <c r="A734" i="19" s="1"/>
  <c r="A737" i="7"/>
  <c r="A735" i="19" s="1"/>
  <c r="A738" i="7"/>
  <c r="A736" i="19" s="1"/>
  <c r="A739" i="7"/>
  <c r="A737" i="19" s="1"/>
  <c r="A740" i="7"/>
  <c r="A738" i="19" s="1"/>
  <c r="A741" i="7"/>
  <c r="A739" i="19" s="1"/>
  <c r="A742" i="7"/>
  <c r="A740" i="19" s="1"/>
  <c r="A743" i="7"/>
  <c r="A741" i="19" s="1"/>
  <c r="A744" i="7"/>
  <c r="A742" i="19" s="1"/>
  <c r="A745" i="7"/>
  <c r="A743" i="19" s="1"/>
  <c r="A746" i="7"/>
  <c r="A744" i="19" s="1"/>
  <c r="A747" i="7"/>
  <c r="A745" i="19" s="1"/>
  <c r="A748" i="7"/>
  <c r="A746" i="19" s="1"/>
  <c r="A749" i="7"/>
  <c r="A747" i="19" s="1"/>
  <c r="A750" i="7"/>
  <c r="A748" i="19" s="1"/>
  <c r="A751" i="7"/>
  <c r="A749" i="19" s="1"/>
  <c r="A752" i="7"/>
  <c r="A750" i="19" s="1"/>
  <c r="A753" i="7"/>
  <c r="A751" i="19" s="1"/>
  <c r="A754" i="7"/>
  <c r="A752" i="19" s="1"/>
  <c r="A755" i="7"/>
  <c r="A753" i="19" s="1"/>
  <c r="A756" i="7"/>
  <c r="A754" i="19" s="1"/>
  <c r="A757" i="7"/>
  <c r="A755" i="19" s="1"/>
  <c r="A758" i="7"/>
  <c r="A756" i="19" s="1"/>
  <c r="A759" i="7"/>
  <c r="A757" i="19" s="1"/>
  <c r="A760" i="7"/>
  <c r="A758" i="19" s="1"/>
  <c r="A761" i="7"/>
  <c r="A759" i="19" s="1"/>
  <c r="A762" i="7"/>
  <c r="A760" i="19" s="1"/>
  <c r="A763" i="7"/>
  <c r="A761" i="19" s="1"/>
  <c r="A764" i="7"/>
  <c r="A762" i="19" s="1"/>
  <c r="A765" i="7"/>
  <c r="A763" i="19" s="1"/>
  <c r="A766" i="7"/>
  <c r="A764" i="19" s="1"/>
  <c r="A767" i="7"/>
  <c r="A765" i="19" s="1"/>
  <c r="A768" i="7"/>
  <c r="A766" i="19" s="1"/>
  <c r="A769" i="7"/>
  <c r="A767" i="19" s="1"/>
  <c r="A770" i="7"/>
  <c r="A768" i="19" s="1"/>
  <c r="A771" i="7"/>
  <c r="A769" i="19" s="1"/>
  <c r="A772" i="7"/>
  <c r="A770" i="19" s="1"/>
  <c r="A773" i="7"/>
  <c r="A771" i="19" s="1"/>
  <c r="A774" i="7"/>
  <c r="A772" i="19" s="1"/>
  <c r="A775" i="7"/>
  <c r="A773" i="19" s="1"/>
  <c r="A776" i="7"/>
  <c r="A774" i="19" s="1"/>
  <c r="A777" i="7"/>
  <c r="A775" i="19" s="1"/>
  <c r="A778" i="7"/>
  <c r="A776" i="19" s="1"/>
  <c r="A779" i="7"/>
  <c r="A777" i="19" s="1"/>
  <c r="A780" i="7"/>
  <c r="A778" i="19" s="1"/>
  <c r="A781" i="7"/>
  <c r="A779" i="19" s="1"/>
  <c r="A782" i="7"/>
  <c r="A780" i="19" s="1"/>
  <c r="A783" i="7"/>
  <c r="A781" i="19" s="1"/>
  <c r="A784" i="7"/>
  <c r="A782" i="19" s="1"/>
  <c r="A785" i="7"/>
  <c r="A783" i="19" s="1"/>
  <c r="A786" i="7"/>
  <c r="A784" i="19" s="1"/>
  <c r="A787" i="7"/>
  <c r="A785" i="19" s="1"/>
  <c r="A788" i="7"/>
  <c r="A786" i="19" s="1"/>
  <c r="A789" i="7"/>
  <c r="A787" i="19" s="1"/>
  <c r="A790" i="7"/>
  <c r="A788" i="19" s="1"/>
  <c r="A791" i="7"/>
  <c r="A789" i="19" s="1"/>
  <c r="A792" i="7"/>
  <c r="A790" i="19" s="1"/>
  <c r="A793" i="7"/>
  <c r="A791" i="19" s="1"/>
  <c r="A794" i="7"/>
  <c r="A792" i="19" s="1"/>
  <c r="A795" i="7"/>
  <c r="A793" i="19" s="1"/>
  <c r="A796" i="7"/>
  <c r="A794" i="19" s="1"/>
  <c r="A797" i="7"/>
  <c r="A795" i="19" s="1"/>
  <c r="A798" i="7"/>
  <c r="A796" i="19" s="1"/>
  <c r="A799" i="7"/>
  <c r="A797" i="19" s="1"/>
  <c r="A800" i="7"/>
  <c r="A798" i="19" s="1"/>
  <c r="A801" i="7"/>
  <c r="A799" i="19" s="1"/>
  <c r="A802" i="7"/>
  <c r="A800" i="19" s="1"/>
  <c r="A803" i="7"/>
  <c r="A801" i="19" s="1"/>
  <c r="A804" i="7"/>
  <c r="A802" i="19" s="1"/>
  <c r="A805" i="7"/>
  <c r="A803" i="19" s="1"/>
  <c r="A806" i="7"/>
  <c r="A804" i="19" s="1"/>
  <c r="A807" i="7"/>
  <c r="A805" i="19" s="1"/>
  <c r="A808" i="7"/>
  <c r="A806" i="19" s="1"/>
  <c r="A809" i="7"/>
  <c r="A807" i="19" s="1"/>
  <c r="A810" i="7"/>
  <c r="A808" i="19" s="1"/>
  <c r="A811" i="7"/>
  <c r="A809" i="19" s="1"/>
  <c r="A812" i="7"/>
  <c r="A810" i="19" s="1"/>
  <c r="A813" i="7"/>
  <c r="A811" i="19" s="1"/>
  <c r="A814" i="7"/>
  <c r="A812" i="19" s="1"/>
  <c r="A815" i="7"/>
  <c r="A813" i="19" s="1"/>
  <c r="A816" i="7"/>
  <c r="A814" i="19" s="1"/>
  <c r="A817" i="7"/>
  <c r="A815" i="19" s="1"/>
  <c r="A818" i="7"/>
  <c r="A816" i="19" s="1"/>
  <c r="A819" i="7"/>
  <c r="A817" i="19" s="1"/>
  <c r="A820" i="7"/>
  <c r="A818" i="19" s="1"/>
  <c r="A821" i="7"/>
  <c r="A819" i="19" s="1"/>
  <c r="A822" i="7"/>
  <c r="A820" i="19" s="1"/>
  <c r="A823" i="7"/>
  <c r="A821" i="19" s="1"/>
  <c r="A824" i="7"/>
  <c r="A822" i="19" s="1"/>
  <c r="A825" i="7"/>
  <c r="A823" i="19" s="1"/>
  <c r="A826" i="7"/>
  <c r="A824" i="19" s="1"/>
  <c r="A827" i="7"/>
  <c r="A825" i="19" s="1"/>
  <c r="A828" i="7"/>
  <c r="A826" i="19" s="1"/>
  <c r="A829" i="7"/>
  <c r="A827" i="19" s="1"/>
  <c r="A830" i="7"/>
  <c r="A828" i="19" s="1"/>
  <c r="A831" i="7"/>
  <c r="A829" i="19" s="1"/>
  <c r="A832" i="7"/>
  <c r="A830" i="19" s="1"/>
  <c r="A833" i="7"/>
  <c r="A831" i="19" s="1"/>
  <c r="A834" i="7"/>
  <c r="A832" i="19" s="1"/>
  <c r="A835" i="7"/>
  <c r="A833" i="19" s="1"/>
  <c r="A836" i="7"/>
  <c r="A834" i="19" s="1"/>
  <c r="A837" i="7"/>
  <c r="A835" i="19" s="1"/>
  <c r="A838" i="7"/>
  <c r="A836" i="19" s="1"/>
  <c r="A839" i="7"/>
  <c r="A837" i="19" s="1"/>
  <c r="A840" i="7"/>
  <c r="A838" i="19" s="1"/>
  <c r="A841" i="7"/>
  <c r="A839" i="19" s="1"/>
  <c r="A842" i="7"/>
  <c r="A840" i="19" s="1"/>
  <c r="A843" i="7"/>
  <c r="A841" i="19" s="1"/>
  <c r="A844" i="7"/>
  <c r="A842" i="19" s="1"/>
  <c r="A845" i="7"/>
  <c r="A843" i="19" s="1"/>
  <c r="A846" i="7"/>
  <c r="A844" i="19" s="1"/>
  <c r="A847" i="7"/>
  <c r="A845" i="19" s="1"/>
  <c r="A848" i="7"/>
  <c r="A846" i="19" s="1"/>
  <c r="A849" i="7"/>
  <c r="A847" i="19" s="1"/>
  <c r="A850" i="7"/>
  <c r="A848" i="19" s="1"/>
  <c r="A851" i="7"/>
  <c r="A849" i="19" s="1"/>
  <c r="A852" i="7"/>
  <c r="A850" i="19" s="1"/>
  <c r="A853" i="7"/>
  <c r="A851" i="19" s="1"/>
  <c r="A854" i="7"/>
  <c r="A852" i="19" s="1"/>
  <c r="A855" i="7"/>
  <c r="A853" i="19" s="1"/>
  <c r="A856" i="7"/>
  <c r="A854" i="19" s="1"/>
  <c r="A857" i="7"/>
  <c r="A855" i="19" s="1"/>
  <c r="A858" i="7"/>
  <c r="A856" i="19" s="1"/>
  <c r="A859" i="7"/>
  <c r="A857" i="19" s="1"/>
  <c r="A860" i="7"/>
  <c r="A858" i="19" s="1"/>
  <c r="A861" i="7"/>
  <c r="A859" i="19" s="1"/>
  <c r="A862" i="7"/>
  <c r="A860" i="19" s="1"/>
  <c r="A863" i="7"/>
  <c r="A861" i="19" s="1"/>
  <c r="A864" i="7"/>
  <c r="A862" i="19" s="1"/>
  <c r="A865" i="7"/>
  <c r="A863" i="19" s="1"/>
  <c r="A866" i="7"/>
  <c r="A864" i="19" s="1"/>
  <c r="A867" i="7"/>
  <c r="A865" i="19" s="1"/>
  <c r="A868" i="7"/>
  <c r="A866" i="19" s="1"/>
  <c r="A869" i="7"/>
  <c r="A867" i="19" s="1"/>
  <c r="A870" i="7"/>
  <c r="A868" i="19" s="1"/>
  <c r="A871" i="7"/>
  <c r="A869" i="19" s="1"/>
  <c r="A872" i="7"/>
  <c r="A870" i="19" s="1"/>
  <c r="A873" i="7"/>
  <c r="A871" i="19" s="1"/>
  <c r="A874" i="7"/>
  <c r="A872" i="19" s="1"/>
  <c r="A875" i="7"/>
  <c r="A873" i="19" s="1"/>
  <c r="A876" i="7"/>
  <c r="A874" i="19" s="1"/>
  <c r="A877" i="7"/>
  <c r="A875" i="19" s="1"/>
  <c r="A878" i="7"/>
  <c r="A876" i="19" s="1"/>
  <c r="A879" i="7"/>
  <c r="A877" i="19" s="1"/>
  <c r="A880" i="7"/>
  <c r="A878" i="19" s="1"/>
  <c r="A881" i="7"/>
  <c r="A879" i="19" s="1"/>
  <c r="A882" i="7"/>
  <c r="A880" i="19" s="1"/>
  <c r="A883" i="7"/>
  <c r="A881" i="19" s="1"/>
  <c r="A884" i="7"/>
  <c r="A882" i="19" s="1"/>
  <c r="A885" i="7"/>
  <c r="A883" i="19" s="1"/>
  <c r="A886" i="7"/>
  <c r="A884" i="19" s="1"/>
  <c r="A887" i="7"/>
  <c r="A885" i="19" s="1"/>
  <c r="A888" i="7"/>
  <c r="A886" i="19" s="1"/>
  <c r="A889" i="7"/>
  <c r="A887" i="19" s="1"/>
  <c r="A890" i="7"/>
  <c r="A888" i="19" s="1"/>
  <c r="A891" i="7"/>
  <c r="A889" i="19" s="1"/>
  <c r="A892" i="7"/>
  <c r="A890" i="19" s="1"/>
  <c r="A893" i="7"/>
  <c r="A891" i="19" s="1"/>
  <c r="A894" i="7"/>
  <c r="A892" i="19" s="1"/>
  <c r="A895" i="7"/>
  <c r="A893" i="19" s="1"/>
  <c r="A896" i="7"/>
  <c r="A894" i="19" s="1"/>
  <c r="A897" i="7"/>
  <c r="A895" i="19" s="1"/>
  <c r="A898" i="7"/>
  <c r="A896" i="19" s="1"/>
  <c r="A899" i="7"/>
  <c r="A897" i="19" s="1"/>
  <c r="A900" i="7"/>
  <c r="A898" i="19" s="1"/>
  <c r="A901" i="7"/>
  <c r="A899" i="19" s="1"/>
  <c r="A902" i="7"/>
  <c r="A900" i="19" s="1"/>
  <c r="A903" i="7"/>
  <c r="A901" i="19" s="1"/>
  <c r="A904" i="7"/>
  <c r="A902" i="19" s="1"/>
  <c r="A905" i="7"/>
  <c r="A903" i="19" s="1"/>
  <c r="A906" i="7"/>
  <c r="A904" i="19" s="1"/>
  <c r="A907" i="7"/>
  <c r="A905" i="19" s="1"/>
  <c r="A908" i="7"/>
  <c r="A906" i="19" s="1"/>
  <c r="A909" i="7"/>
  <c r="A907" i="19" s="1"/>
  <c r="A910" i="7"/>
  <c r="A908" i="19" s="1"/>
  <c r="A911" i="7"/>
  <c r="A909" i="19" s="1"/>
  <c r="A912" i="7"/>
  <c r="A910" i="19" s="1"/>
  <c r="A913" i="7"/>
  <c r="A911" i="19" s="1"/>
  <c r="A914" i="7"/>
  <c r="A912" i="19" s="1"/>
  <c r="A915" i="7"/>
  <c r="A913" i="19" s="1"/>
  <c r="A916" i="7"/>
  <c r="A914" i="19" s="1"/>
  <c r="A917" i="7"/>
  <c r="A915" i="19" s="1"/>
  <c r="A918" i="7"/>
  <c r="A916" i="19" s="1"/>
  <c r="A919" i="7"/>
  <c r="A917" i="19" s="1"/>
  <c r="A920" i="7"/>
  <c r="A918" i="19" s="1"/>
  <c r="A921" i="7"/>
  <c r="A919" i="19" s="1"/>
  <c r="A922" i="7"/>
  <c r="A920" i="19" s="1"/>
  <c r="A923" i="7"/>
  <c r="A921" i="19" s="1"/>
  <c r="A924" i="7"/>
  <c r="A922" i="19" s="1"/>
  <c r="A925" i="7"/>
  <c r="A923" i="19" s="1"/>
  <c r="A926" i="7"/>
  <c r="A924" i="19" s="1"/>
  <c r="A927" i="7"/>
  <c r="A925" i="19" s="1"/>
  <c r="A928" i="7"/>
  <c r="A926" i="19" s="1"/>
  <c r="A929" i="7"/>
  <c r="A927" i="19" s="1"/>
  <c r="A930" i="7"/>
  <c r="A928" i="19" s="1"/>
  <c r="A931" i="7"/>
  <c r="A929" i="19" s="1"/>
  <c r="A932" i="7"/>
  <c r="A930" i="19" s="1"/>
  <c r="A933" i="7"/>
  <c r="A931" i="19" s="1"/>
  <c r="A934" i="7"/>
  <c r="A932" i="19" s="1"/>
  <c r="A935" i="7"/>
  <c r="A933" i="19" s="1"/>
  <c r="A936" i="7"/>
  <c r="A934" i="19" s="1"/>
  <c r="A937" i="7"/>
  <c r="A935" i="19" s="1"/>
  <c r="A938" i="7"/>
  <c r="A936" i="19" s="1"/>
  <c r="A939" i="7"/>
  <c r="A937" i="19" s="1"/>
  <c r="A940" i="7"/>
  <c r="A938" i="19" s="1"/>
  <c r="A941" i="7"/>
  <c r="A939" i="19" s="1"/>
  <c r="A942" i="7"/>
  <c r="A940" i="19" s="1"/>
  <c r="A943" i="7"/>
  <c r="A941" i="19" s="1"/>
  <c r="A944" i="7"/>
  <c r="A942" i="19" s="1"/>
  <c r="A945" i="7"/>
  <c r="A943" i="19" s="1"/>
  <c r="A946" i="7"/>
  <c r="A944" i="19" s="1"/>
  <c r="A947" i="7"/>
  <c r="A945" i="19" s="1"/>
  <c r="A948" i="7"/>
  <c r="A946" i="19" s="1"/>
  <c r="A949" i="7"/>
  <c r="A947" i="19" s="1"/>
  <c r="A950" i="7"/>
  <c r="A948" i="19" s="1"/>
  <c r="A951" i="7"/>
  <c r="A949" i="19" s="1"/>
  <c r="A952" i="7"/>
  <c r="A950" i="19" s="1"/>
  <c r="A953" i="7"/>
  <c r="A951" i="19" s="1"/>
  <c r="A954" i="7"/>
  <c r="A952" i="19" s="1"/>
  <c r="A955" i="7"/>
  <c r="A953" i="19" s="1"/>
  <c r="A956" i="7"/>
  <c r="A954" i="19" s="1"/>
  <c r="A957" i="7"/>
  <c r="A955" i="19" s="1"/>
  <c r="A958" i="7"/>
  <c r="A956" i="19" s="1"/>
  <c r="A959" i="7"/>
  <c r="A957" i="19" s="1"/>
  <c r="A960" i="7"/>
  <c r="A958" i="19" s="1"/>
  <c r="A961" i="7"/>
  <c r="A959" i="19" s="1"/>
  <c r="A962" i="7"/>
  <c r="A960" i="19" s="1"/>
  <c r="A963" i="7"/>
  <c r="A961" i="19" s="1"/>
  <c r="A964" i="7"/>
  <c r="A962" i="19" s="1"/>
  <c r="A965" i="7"/>
  <c r="A963" i="19" s="1"/>
  <c r="A966" i="7"/>
  <c r="A964" i="19" s="1"/>
  <c r="A967" i="7"/>
  <c r="A965" i="19" s="1"/>
  <c r="A968" i="7"/>
  <c r="A966" i="19" s="1"/>
  <c r="A969" i="7"/>
  <c r="A967" i="19" s="1"/>
  <c r="A970" i="7"/>
  <c r="A968" i="19" s="1"/>
  <c r="A971" i="7"/>
  <c r="A969" i="19" s="1"/>
  <c r="A972" i="7"/>
  <c r="A970" i="19" s="1"/>
  <c r="A973" i="7"/>
  <c r="A971" i="19" s="1"/>
  <c r="A974" i="7"/>
  <c r="A972" i="19" s="1"/>
  <c r="A975" i="7"/>
  <c r="A973" i="19" s="1"/>
  <c r="A976" i="7"/>
  <c r="A974" i="19" s="1"/>
  <c r="A977" i="7"/>
  <c r="A975" i="19" s="1"/>
  <c r="A978" i="7"/>
  <c r="A976" i="19" s="1"/>
  <c r="A979" i="7"/>
  <c r="A977" i="19" s="1"/>
  <c r="A980" i="7"/>
  <c r="A978" i="19" s="1"/>
  <c r="A981" i="7"/>
  <c r="A979" i="19" s="1"/>
  <c r="A982" i="7"/>
  <c r="A980" i="19" s="1"/>
  <c r="A983" i="7"/>
  <c r="A981" i="19" s="1"/>
  <c r="A984" i="7"/>
  <c r="A982" i="19" s="1"/>
  <c r="A985" i="7"/>
  <c r="A983" i="19" s="1"/>
  <c r="A986" i="7"/>
  <c r="A984" i="19" s="1"/>
  <c r="A987" i="7"/>
  <c r="A985" i="19" s="1"/>
  <c r="A988" i="7"/>
  <c r="A986" i="19" s="1"/>
  <c r="A989" i="7"/>
  <c r="A987" i="19" s="1"/>
  <c r="A990" i="7"/>
  <c r="A988" i="19" s="1"/>
  <c r="A991" i="7"/>
  <c r="A989" i="19" s="1"/>
  <c r="A992" i="7"/>
  <c r="A990" i="19" s="1"/>
  <c r="A993" i="7"/>
  <c r="A991" i="19" s="1"/>
  <c r="A994" i="7"/>
  <c r="A992" i="19" s="1"/>
  <c r="A995" i="7"/>
  <c r="A993" i="19" s="1"/>
  <c r="A996" i="7"/>
  <c r="A994" i="19" s="1"/>
  <c r="A997" i="7"/>
  <c r="A995" i="19" s="1"/>
  <c r="A998" i="7"/>
  <c r="A996" i="19" s="1"/>
  <c r="A999" i="7"/>
  <c r="A997" i="19" s="1"/>
  <c r="A1000" i="7"/>
  <c r="A998" i="19" s="1"/>
  <c r="A1001" i="7"/>
  <c r="A999" i="19" s="1"/>
  <c r="A1002" i="7"/>
  <c r="A1000" i="19" s="1"/>
  <c r="A1003" i="7"/>
  <c r="A1001" i="19" s="1"/>
  <c r="A1004" i="7"/>
  <c r="A1002" i="19" s="1"/>
  <c r="A1005" i="7"/>
  <c r="A1003" i="19" s="1"/>
  <c r="A1006" i="7"/>
  <c r="A1004" i="19" s="1"/>
  <c r="A1007" i="7"/>
  <c r="A1005" i="19" s="1"/>
  <c r="A1008" i="7"/>
  <c r="A1006" i="19" s="1"/>
  <c r="A1009" i="7"/>
  <c r="A1007" i="19" s="1"/>
  <c r="A1010" i="7"/>
  <c r="A1008" i="19" s="1"/>
  <c r="A1011" i="7"/>
  <c r="A1009" i="19" s="1"/>
  <c r="A1012" i="7"/>
  <c r="A1010" i="19" s="1"/>
  <c r="A1013" i="7"/>
  <c r="A1011" i="19" s="1"/>
  <c r="A1014" i="7"/>
  <c r="A1012" i="19" s="1"/>
  <c r="A1015" i="7"/>
  <c r="A1013" i="19" s="1"/>
  <c r="A1016" i="7"/>
  <c r="A1014" i="19" s="1"/>
  <c r="A1017" i="7"/>
  <c r="A1015" i="19" s="1"/>
  <c r="A1018" i="7"/>
  <c r="A1016" i="19" s="1"/>
  <c r="A1019" i="7"/>
  <c r="A1017" i="19" s="1"/>
  <c r="A1020" i="7"/>
  <c r="A1018" i="19" s="1"/>
  <c r="A1021" i="7"/>
  <c r="A1019" i="19" s="1"/>
  <c r="A1022" i="7"/>
  <c r="A1020" i="19" s="1"/>
  <c r="A1023" i="7"/>
  <c r="A1021" i="19" s="1"/>
  <c r="A1024" i="7"/>
  <c r="A1022" i="19" s="1"/>
  <c r="A1025" i="7"/>
  <c r="A1023" i="19" s="1"/>
  <c r="A1026" i="7"/>
  <c r="A1024" i="19" s="1"/>
  <c r="A1027" i="7"/>
  <c r="A1025" i="19" s="1"/>
  <c r="A1028" i="7"/>
  <c r="A1026" i="19" s="1"/>
  <c r="A1029" i="7"/>
  <c r="A1027" i="19" s="1"/>
  <c r="A1030" i="7"/>
  <c r="A1028" i="19" s="1"/>
  <c r="A1031" i="7"/>
  <c r="A1029" i="19" s="1"/>
  <c r="A1032" i="7"/>
  <c r="A1030" i="19" s="1"/>
  <c r="A1033" i="7"/>
  <c r="A1031" i="19" s="1"/>
  <c r="A1034" i="7"/>
  <c r="A1032" i="19" s="1"/>
  <c r="A1035" i="7"/>
  <c r="A1033" i="19" s="1"/>
  <c r="A1036" i="7"/>
  <c r="A1034" i="19" s="1"/>
  <c r="A1037" i="7"/>
  <c r="A1035" i="19" s="1"/>
  <c r="A1038" i="7"/>
  <c r="A1036" i="19" s="1"/>
  <c r="A1039" i="7"/>
  <c r="A1037" i="19" s="1"/>
  <c r="A1040" i="7"/>
  <c r="A1038" i="19" s="1"/>
  <c r="A1041" i="7"/>
  <c r="A1039" i="19" s="1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9" i="7" l="1"/>
  <c r="A7" i="19" s="1"/>
  <c r="A6" i="19"/>
  <c r="A10" i="7"/>
  <c r="A8" i="19" s="1"/>
  <c r="AJ12" i="7" l="1"/>
  <c r="AJ11" i="7"/>
  <c r="AJ10" i="7"/>
  <c r="AJ8" i="7"/>
  <c r="A11" i="7"/>
  <c r="A9" i="19" s="1"/>
  <c r="C4" i="7" l="1"/>
  <c r="A12" i="7"/>
  <c r="A10" i="19" s="1"/>
  <c r="A33" i="16" l="1"/>
</calcChain>
</file>

<file path=xl/sharedStrings.xml><?xml version="1.0" encoding="utf-8"?>
<sst xmlns="http://schemas.openxmlformats.org/spreadsheetml/2006/main" count="119" uniqueCount="110">
  <si>
    <t>CPR-nummer</t>
  </si>
  <si>
    <t>Funktionær</t>
  </si>
  <si>
    <t>Periode slut</t>
  </si>
  <si>
    <t>Fulde navn</t>
  </si>
  <si>
    <t>Periode start</t>
  </si>
  <si>
    <t>Ansættelsesforhold</t>
  </si>
  <si>
    <t>Ikke-funktionær</t>
  </si>
  <si>
    <t>Elev/lærling</t>
  </si>
  <si>
    <t>Kompensationsperiode</t>
  </si>
  <si>
    <t>Startdato</t>
  </si>
  <si>
    <t>Slutdato</t>
  </si>
  <si>
    <t>Begrundelse for hjemsendelse</t>
  </si>
  <si>
    <t>Nummer</t>
  </si>
  <si>
    <t>Indtast/vælg fra rullemenu</t>
  </si>
  <si>
    <t>Vælg fra rullemenu</t>
  </si>
  <si>
    <t>Helligdage</t>
  </si>
  <si>
    <t>Skærtorsdag</t>
  </si>
  <si>
    <t>Langfredag</t>
  </si>
  <si>
    <t>2. påskedag</t>
  </si>
  <si>
    <t>Store bededag</t>
  </si>
  <si>
    <t>Kristi Himmelfartsdag</t>
  </si>
  <si>
    <t>2. pinsedag</t>
  </si>
  <si>
    <t>Måned</t>
  </si>
  <si>
    <t>Antal arbejdsdage i måneden</t>
  </si>
  <si>
    <t>Procentsats</t>
  </si>
  <si>
    <t>Institutionsnavn</t>
  </si>
  <si>
    <t>CVR-nr.</t>
  </si>
  <si>
    <t>Indtast beløb</t>
  </si>
  <si>
    <t>Indtast CVR-nr.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</si>
  <si>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De grå felter beregnes automatisk.</t>
    </r>
  </si>
  <si>
    <t>Bilag til lønkompensationsordningen</t>
  </si>
  <si>
    <t>Periode, der er ansøgt om lønkompensation til</t>
  </si>
  <si>
    <t>Vælg/Indtast</t>
  </si>
  <si>
    <t>Antal dage hjemsendt periode 1</t>
  </si>
  <si>
    <t>Antal ubetalte arbejdsdage periode 1</t>
  </si>
  <si>
    <t>Kompensationsperiode start</t>
  </si>
  <si>
    <t>Kompensationsperiode slut</t>
  </si>
  <si>
    <r>
      <t xml:space="preserve">Faktisk kompensation i alt </t>
    </r>
    <r>
      <rPr>
        <b/>
        <i/>
        <sz val="11"/>
        <color theme="1"/>
        <rFont val="Calibri"/>
        <family val="2"/>
        <scheme val="minor"/>
      </rPr>
      <t>ekskl. godtgørelse af revisorudgifter</t>
    </r>
  </si>
  <si>
    <t>Revisorudgifter ekskl. moms</t>
  </si>
  <si>
    <t>Godtgørelse af revisorudgifter</t>
  </si>
  <si>
    <t xml:space="preserve">Indtast navn </t>
  </si>
  <si>
    <t>Udbetalte fritvalgs- og/eller SH-dage (kr.)</t>
  </si>
  <si>
    <t>Opsparede fritvalgs- og /eller SH-dage (kr.)</t>
  </si>
  <si>
    <t>Udbetalt ferie (kr.)</t>
  </si>
  <si>
    <t>Opsparet ferie (kr.)</t>
  </si>
  <si>
    <t>Er den ansatte en del af gruppen med opsparede løndele? Vælg ja/nej</t>
  </si>
  <si>
    <t xml:space="preserve">Navn </t>
  </si>
  <si>
    <t xml:space="preserve">I særlige tilfælde kan institutioner have opsparet ferie, fritvalgsmidler og søgnehelligdage i kompensationsperioden, som ikke er indberettet til eIndkomst. Hvis du vil basere kompensationen på opsparede løndele, skal du herunder opgøre både opsparede og udbetalte løndele for de pågældende ansatte. </t>
  </si>
  <si>
    <t>Overføres til månedsløn i afrapporteringsark (kr.)</t>
  </si>
  <si>
    <t>Opsparede løndele før procentvis opgørelse</t>
  </si>
  <si>
    <t>Lønkompensation i perioden i kr. evt. korrigeret for opsparede løndele</t>
  </si>
  <si>
    <r>
      <t xml:space="preserve">CPR-nummer
</t>
    </r>
    <r>
      <rPr>
        <i/>
        <sz val="11"/>
        <color theme="1"/>
        <rFont val="Calibri"/>
        <family val="2"/>
        <scheme val="minor"/>
      </rPr>
      <t>ddmmåå-xxxx</t>
    </r>
  </si>
  <si>
    <t>Kontraktuel ugentlig beskæftigelsesgrad i timer</t>
  </si>
  <si>
    <t>Lønkompensation for perioden</t>
  </si>
  <si>
    <t>Antal arbejde i mulig komp. Måned</t>
  </si>
  <si>
    <t>Mulig start</t>
  </si>
  <si>
    <t>Mulig slut</t>
  </si>
  <si>
    <t>start hjemsendelse</t>
  </si>
  <si>
    <t>slut hjemsendelse</t>
  </si>
  <si>
    <t>Samlet hjemsendelsesperiode</t>
  </si>
  <si>
    <t>Antal ansatte i institutionen i alt i kompensationsperioden</t>
  </si>
  <si>
    <t>Komp. Start</t>
  </si>
  <si>
    <t>Komp. Slut</t>
  </si>
  <si>
    <t>Indtast antal</t>
  </si>
  <si>
    <t>Antal hjemsendte ansatte (gns.)</t>
  </si>
  <si>
    <t>Antal hjemsendte ansatte i pct. (gns.)</t>
  </si>
  <si>
    <t>Faktisk kompensation i alt ekskl. revisorgodtgørelse</t>
  </si>
  <si>
    <t>Faktisk kompensation i alt inkl. evt. revisorgodtgørelse</t>
  </si>
  <si>
    <t>Udlignet kompensationsbeløb</t>
  </si>
  <si>
    <t>Stamdata</t>
  </si>
  <si>
    <t>Hjemsendelser</t>
  </si>
  <si>
    <t>Revisorgodtgørelse</t>
  </si>
  <si>
    <t xml:space="preserve">Hvis der indgår opsparede løndele i kompensationen, og der i den forbindelse er udført arbejdshandling 101 og 102 i revisorerklæringen, ydes der godtgørelse for 80 pct. af udgifterne til revisorerklæring. 
Godtgørelsen til revision gælder udelukkende for kompensationer på maks. 250.000 kr. og kan maksimalt udgøre 8.000 kr. eks. moms. 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</si>
  <si>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
De grå felter beregnes automatisk.</t>
    </r>
  </si>
  <si>
    <t>Er der opsparede løndele?</t>
  </si>
  <si>
    <t>Kompensationsperiode 1</t>
  </si>
  <si>
    <t>Dato</t>
  </si>
  <si>
    <t xml:space="preserve"> </t>
  </si>
  <si>
    <t>Dec. Antal arbejdsdage</t>
  </si>
  <si>
    <t>Jan. Antal arbejdsdage</t>
  </si>
  <si>
    <t>Feb. Antal arbejdsdage</t>
  </si>
  <si>
    <t>Dec. månedsløn</t>
  </si>
  <si>
    <t>Jan. månedsløn</t>
  </si>
  <si>
    <t xml:space="preserve">Feb. månedsløn </t>
  </si>
  <si>
    <t>Dec. Kontrol i eIndkomst</t>
  </si>
  <si>
    <t xml:space="preserve">Jan. Kontrol i eIndkomst </t>
  </si>
  <si>
    <t xml:space="preserve">Feb. Kontrol i eIndkomst </t>
  </si>
  <si>
    <t>Dec. 
På andenvis godtgjort lønudgift</t>
  </si>
  <si>
    <t>Jan. 
På andenvis godtgjort lønudgift</t>
  </si>
  <si>
    <t>Feb. 
På andenvis godtgjort lønudgift</t>
  </si>
  <si>
    <t>Dec. Loft</t>
  </si>
  <si>
    <t>Jan. Loft</t>
  </si>
  <si>
    <t>Feb. Loft</t>
  </si>
  <si>
    <t>Dec. Kompensationsberettiget månedsløn</t>
  </si>
  <si>
    <t>Feb. Kompensationsberettiget månedsløn</t>
  </si>
  <si>
    <t>Jan. Kompensationsberettiget månedsløn</t>
  </si>
  <si>
    <t>Dec. 
Antal ubetalte fridage og dage på arbejde i hjemsendelsesperioden</t>
  </si>
  <si>
    <t>Feb. 
Antal ubetalte fridage og dage på arbejde i hjemsendelsesperioden</t>
  </si>
  <si>
    <t>Jan. 
Antal ubetalte fridage og dage på arbejde i hjemsendelsesperioden</t>
  </si>
  <si>
    <t>Kompensation i januar</t>
  </si>
  <si>
    <t>Kompensation i februar</t>
  </si>
  <si>
    <t>Ja</t>
  </si>
  <si>
    <t>Nej</t>
  </si>
  <si>
    <t>Ja/nej</t>
  </si>
  <si>
    <t>1. juledag</t>
  </si>
  <si>
    <t>nytårsdag</t>
  </si>
  <si>
    <t>Kompensation i december</t>
  </si>
  <si>
    <t>Reduktion af 3 kalenderdage</t>
  </si>
  <si>
    <t>10-12-2021 til 15-02-2022</t>
  </si>
  <si>
    <t>Bilag til lønkompensationsordningen 10. december 2021  til 15. februar 2022 (version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</si>
</sst>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r.&quot;;[Red]\-#,##0.00\ &quot;kr.&quot;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.00\ &quot;kr.&quot;"/>
    <numFmt numFmtId="165" formatCode="0######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10" fontId="0" fillId="0" borderId="0" xfId="0" applyNumberFormat="1" applyFill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0" fillId="0" borderId="0" xfId="0" applyNumberFormat="1" applyProtection="1">
      <protection locked="0" hidden="1"/>
    </xf>
    <xf numFmtId="49" fontId="0" fillId="0" borderId="0" xfId="0" applyNumberFormat="1" applyProtection="1">
      <protection locked="0" hidden="1"/>
    </xf>
    <xf numFmtId="49" fontId="0" fillId="0" borderId="0" xfId="0" applyNumberFormat="1" applyAlignment="1" applyProtection="1">
      <alignment wrapText="1"/>
      <protection locked="0" hidden="1"/>
    </xf>
    <xf numFmtId="14" fontId="0" fillId="0" borderId="0" xfId="0" applyNumberFormat="1" applyProtection="1">
      <protection locked="0" hidden="1"/>
    </xf>
    <xf numFmtId="14" fontId="0" fillId="0" borderId="0" xfId="0" applyNumberFormat="1" applyAlignment="1" applyProtection="1">
      <alignment horizontal="right"/>
      <protection locked="0" hidden="1"/>
    </xf>
    <xf numFmtId="49" fontId="19" fillId="0" borderId="0" xfId="0" applyNumberFormat="1" applyFont="1" applyAlignment="1" applyProtection="1">
      <alignment vertical="center"/>
      <protection locked="0" hidden="1"/>
    </xf>
    <xf numFmtId="49" fontId="19" fillId="0" borderId="0" xfId="0" applyNumberFormat="1" applyFont="1" applyAlignment="1" applyProtection="1">
      <alignment vertical="center" wrapText="1"/>
      <protection locked="0" hidden="1"/>
    </xf>
    <xf numFmtId="0" fontId="0" fillId="0" borderId="0" xfId="0" applyProtection="1">
      <protection locked="0" hidden="1"/>
    </xf>
    <xf numFmtId="0" fontId="16" fillId="33" borderId="13" xfId="0" applyFont="1" applyFill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 wrapText="1"/>
      <protection hidden="1"/>
    </xf>
    <xf numFmtId="0" fontId="0" fillId="33" borderId="13" xfId="0" applyFill="1" applyBorder="1" applyProtection="1">
      <protection hidden="1"/>
    </xf>
    <xf numFmtId="0" fontId="23" fillId="0" borderId="13" xfId="0" applyFont="1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0" xfId="0" applyAlignment="1" applyProtection="1">
      <alignment horizontal="left" vertical="top" wrapText="1"/>
      <protection hidden="1"/>
    </xf>
    <xf numFmtId="0" fontId="16" fillId="34" borderId="13" xfId="0" applyFont="1" applyFill="1" applyBorder="1" applyAlignment="1" applyProtection="1">
      <alignment horizontal="center" vertical="top"/>
      <protection hidden="1"/>
    </xf>
    <xf numFmtId="0" fontId="0" fillId="34" borderId="13" xfId="0" applyNumberFormat="1" applyFill="1" applyBorder="1" applyProtection="1">
      <protection hidden="1"/>
    </xf>
    <xf numFmtId="0" fontId="0" fillId="34" borderId="13" xfId="0" applyFill="1" applyBorder="1" applyProtection="1">
      <protection hidden="1"/>
    </xf>
    <xf numFmtId="0" fontId="16" fillId="34" borderId="13" xfId="0" applyFont="1" applyFill="1" applyBorder="1" applyAlignment="1" applyProtection="1">
      <alignment horizontal="center" vertical="top" wrapText="1"/>
      <protection hidden="1"/>
    </xf>
    <xf numFmtId="0" fontId="16" fillId="33" borderId="12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Protection="1">
      <protection hidden="1"/>
    </xf>
    <xf numFmtId="3" fontId="0" fillId="0" borderId="17" xfId="0" applyNumberFormat="1" applyFont="1" applyFill="1" applyBorder="1" applyAlignment="1" applyProtection="1">
      <alignment horizontal="right"/>
      <protection locked="0" hidden="1"/>
    </xf>
    <xf numFmtId="3" fontId="0" fillId="34" borderId="17" xfId="0" applyNumberFormat="1" applyFont="1" applyFill="1" applyBorder="1" applyAlignment="1" applyProtection="1">
      <alignment horizontal="right"/>
      <protection hidden="1"/>
    </xf>
    <xf numFmtId="14" fontId="0" fillId="34" borderId="17" xfId="0" applyNumberFormat="1" applyFont="1" applyFill="1" applyBorder="1" applyAlignment="1" applyProtection="1">
      <alignment horizontal="right"/>
      <protection hidden="1"/>
    </xf>
    <xf numFmtId="0" fontId="16" fillId="33" borderId="13" xfId="0" applyFont="1" applyFill="1" applyBorder="1" applyAlignment="1" applyProtection="1">
      <alignment horizontal="center" vertical="top" wrapText="1"/>
      <protection hidden="1"/>
    </xf>
    <xf numFmtId="44" fontId="0" fillId="33" borderId="13" xfId="43" applyFont="1" applyFill="1" applyBorder="1" applyProtection="1"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Protection="1">
      <protection hidden="1"/>
    </xf>
    <xf numFmtId="0" fontId="23" fillId="0" borderId="0" xfId="0" applyNumberFormat="1" applyFont="1" applyFill="1" applyProtection="1">
      <protection hidden="1"/>
    </xf>
    <xf numFmtId="14" fontId="0" fillId="0" borderId="0" xfId="0" applyNumberFormat="1" applyFill="1" applyProtection="1">
      <protection hidden="1"/>
    </xf>
    <xf numFmtId="0" fontId="26" fillId="33" borderId="0" xfId="0" applyFont="1" applyFill="1" applyProtection="1">
      <protection locked="0"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164" fontId="26" fillId="33" borderId="0" xfId="0" applyNumberFormat="1" applyFont="1" applyFill="1" applyBorder="1" applyProtection="1">
      <protection locked="0" hidden="1"/>
    </xf>
    <xf numFmtId="1" fontId="26" fillId="33" borderId="0" xfId="0" applyNumberFormat="1" applyFont="1" applyFill="1" applyProtection="1">
      <protection locked="0"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25" fillId="0" borderId="0" xfId="0" applyNumberFormat="1" applyFont="1" applyFill="1" applyBorder="1" applyProtection="1">
      <protection hidden="1"/>
    </xf>
    <xf numFmtId="164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44" fontId="16" fillId="33" borderId="17" xfId="43" applyFont="1" applyFill="1" applyBorder="1" applyProtection="1">
      <protection hidden="1"/>
    </xf>
    <xf numFmtId="49" fontId="0" fillId="0" borderId="17" xfId="0" applyNumberFormat="1" applyFont="1" applyFill="1" applyBorder="1" applyAlignment="1" applyProtection="1">
      <alignment horizontal="right"/>
      <protection locked="0" hidden="1"/>
    </xf>
    <xf numFmtId="10" fontId="0" fillId="33" borderId="17" xfId="0" applyNumberFormat="1" applyFill="1" applyBorder="1" applyAlignment="1" applyProtection="1">
      <alignment horizontal="right"/>
      <protection hidden="1"/>
    </xf>
    <xf numFmtId="4" fontId="0" fillId="33" borderId="17" xfId="0" applyNumberFormat="1" applyFill="1" applyBorder="1" applyAlignment="1" applyProtection="1">
      <alignment horizontal="right"/>
      <protection hidden="1"/>
    </xf>
    <xf numFmtId="0" fontId="0" fillId="33" borderId="17" xfId="0" applyNumberFormat="1" applyFill="1" applyBorder="1" applyAlignment="1" applyProtection="1">
      <alignment horizontal="right"/>
      <protection hidden="1"/>
    </xf>
    <xf numFmtId="0" fontId="0" fillId="33" borderId="0" xfId="0" applyFill="1" applyProtection="1">
      <protection hidden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hidden="1"/>
    </xf>
    <xf numFmtId="0" fontId="16" fillId="34" borderId="10" xfId="0" applyFont="1" applyFill="1" applyBorder="1" applyAlignment="1" applyProtection="1">
      <alignment horizontal="center" vertical="center" wrapText="1"/>
      <protection hidden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33" borderId="0" xfId="0" applyNumberFormat="1" applyFill="1" applyProtection="1">
      <protection hidden="1"/>
    </xf>
    <xf numFmtId="0" fontId="16" fillId="33" borderId="11" xfId="0" applyFont="1" applyFill="1" applyBorder="1" applyAlignment="1" applyProtection="1">
      <alignment wrapText="1"/>
      <protection hidden="1"/>
    </xf>
    <xf numFmtId="164" fontId="16" fillId="33" borderId="12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0" fillId="0" borderId="0" xfId="0" applyNumberFormat="1" applyFill="1" applyProtection="1">
      <protection hidden="1"/>
    </xf>
    <xf numFmtId="164" fontId="0" fillId="34" borderId="0" xfId="0" applyNumberFormat="1" applyFill="1" applyProtection="1">
      <protection hidden="1"/>
    </xf>
    <xf numFmtId="164" fontId="16" fillId="35" borderId="0" xfId="0" quotePrefix="1" applyNumberFormat="1" applyFont="1" applyFill="1" applyProtection="1">
      <protection hidden="1"/>
    </xf>
    <xf numFmtId="0" fontId="16" fillId="0" borderId="0" xfId="0" applyFont="1" applyProtection="1"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Protection="1">
      <protection hidden="1"/>
    </xf>
    <xf numFmtId="0" fontId="16" fillId="0" borderId="18" xfId="0" applyFont="1" applyFill="1" applyBorder="1" applyProtection="1">
      <protection hidden="1"/>
    </xf>
    <xf numFmtId="1" fontId="0" fillId="0" borderId="19" xfId="0" applyNumberFormat="1" applyFont="1" applyFill="1" applyBorder="1" applyAlignment="1" applyProtection="1">
      <alignment horizontal="right"/>
      <protection locked="0" hidden="1"/>
    </xf>
    <xf numFmtId="0" fontId="16" fillId="0" borderId="18" xfId="0" applyFont="1" applyFill="1" applyBorder="1" applyAlignment="1" applyProtection="1">
      <alignment wrapText="1"/>
      <protection hidden="1"/>
    </xf>
    <xf numFmtId="0" fontId="16" fillId="0" borderId="16" xfId="0" applyFont="1" applyBorder="1" applyProtection="1">
      <protection hidden="1"/>
    </xf>
    <xf numFmtId="0" fontId="16" fillId="33" borderId="16" xfId="0" applyFont="1" applyFill="1" applyBorder="1" applyProtection="1">
      <protection hidden="1"/>
    </xf>
    <xf numFmtId="0" fontId="16" fillId="34" borderId="16" xfId="0" applyFont="1" applyFill="1" applyBorder="1" applyProtection="1">
      <protection hidden="1"/>
    </xf>
    <xf numFmtId="0" fontId="16" fillId="33" borderId="14" xfId="0" applyFont="1" applyFill="1" applyBorder="1" applyProtection="1">
      <protection hidden="1"/>
    </xf>
    <xf numFmtId="164" fontId="0" fillId="33" borderId="15" xfId="0" applyNumberFormat="1" applyFill="1" applyBorder="1" applyProtection="1">
      <protection hidden="1"/>
    </xf>
    <xf numFmtId="164" fontId="0" fillId="34" borderId="17" xfId="0" applyNumberFormat="1" applyFont="1" applyFill="1" applyBorder="1" applyAlignment="1" applyProtection="1">
      <alignment horizontal="right"/>
      <protection hidden="1"/>
    </xf>
    <xf numFmtId="0" fontId="16" fillId="34" borderId="16" xfId="0" applyFont="1" applyFill="1" applyBorder="1" applyAlignment="1" applyProtection="1">
      <alignment wrapText="1"/>
      <protection hidden="1"/>
    </xf>
    <xf numFmtId="0" fontId="0" fillId="33" borderId="13" xfId="0" applyNumberFormat="1" applyFill="1" applyBorder="1" applyProtection="1">
      <protection hidden="1"/>
    </xf>
    <xf numFmtId="0" fontId="16" fillId="33" borderId="13" xfId="0" applyNumberFormat="1" applyFont="1" applyFill="1" applyBorder="1" applyAlignment="1" applyProtection="1">
      <alignment horizontal="center" vertical="top"/>
      <protection hidden="1"/>
    </xf>
    <xf numFmtId="0" fontId="23" fillId="34" borderId="0" xfId="0" applyFont="1" applyFill="1" applyProtection="1">
      <protection hidden="1"/>
    </xf>
    <xf numFmtId="0" fontId="24" fillId="34" borderId="10" xfId="0" applyFont="1" applyFill="1" applyBorder="1" applyAlignment="1" applyProtection="1">
      <alignment horizontal="center" vertical="center" wrapText="1"/>
      <protection hidden="1"/>
    </xf>
    <xf numFmtId="164" fontId="23" fillId="34" borderId="0" xfId="0" applyNumberFormat="1" applyFont="1" applyFill="1" applyProtection="1">
      <protection hidden="1"/>
    </xf>
    <xf numFmtId="164" fontId="23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0" fillId="0" borderId="19" xfId="0" applyNumberFormat="1" applyFont="1" applyFill="1" applyBorder="1" applyAlignment="1" applyProtection="1">
      <alignment horizontal="right"/>
      <protection locked="0" hidden="1"/>
    </xf>
    <xf numFmtId="164" fontId="18" fillId="0" borderId="0" xfId="0" applyNumberFormat="1" applyFont="1" applyFill="1" applyBorder="1" applyAlignment="1" applyProtection="1">
      <protection hidden="1"/>
    </xf>
    <xf numFmtId="0" fontId="0" fillId="0" borderId="0" xfId="0" applyProtection="1"/>
    <xf numFmtId="164" fontId="23" fillId="34" borderId="0" xfId="0" applyNumberFormat="1" applyFont="1" applyFill="1" applyBorder="1" applyProtection="1">
      <protection hidden="1"/>
    </xf>
    <xf numFmtId="0" fontId="16" fillId="0" borderId="0" xfId="0" applyFont="1" applyProtection="1"/>
    <xf numFmtId="0" fontId="24" fillId="0" borderId="0" xfId="42" applyNumberFormat="1" applyFont="1" applyAlignment="1" applyProtection="1">
      <alignment horizontal="left"/>
    </xf>
    <xf numFmtId="0" fontId="16" fillId="0" borderId="0" xfId="0" applyFont="1" applyAlignment="1" applyProtection="1"/>
    <xf numFmtId="0" fontId="16" fillId="0" borderId="0" xfId="0" applyFont="1" applyFill="1" applyAlignment="1" applyProtection="1"/>
    <xf numFmtId="14" fontId="0" fillId="0" borderId="0" xfId="0" applyNumberFormat="1" applyProtection="1"/>
    <xf numFmtId="2" fontId="0" fillId="0" borderId="0" xfId="0" applyNumberFormat="1" applyProtection="1"/>
    <xf numFmtId="0" fontId="0" fillId="0" borderId="0" xfId="0" applyNumberFormat="1" applyProtection="1"/>
    <xf numFmtId="44" fontId="0" fillId="34" borderId="13" xfId="43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Border="1" applyProtection="1">
      <protection locked="0" hidden="1"/>
    </xf>
    <xf numFmtId="9" fontId="0" fillId="34" borderId="0" xfId="0" applyNumberFormat="1" applyFill="1" applyBorder="1" applyProtection="1">
      <protection hidden="1"/>
    </xf>
    <xf numFmtId="1" fontId="0" fillId="0" borderId="0" xfId="0" applyNumberFormat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1" fontId="0" fillId="0" borderId="0" xfId="0" applyNumberFormat="1" applyFill="1" applyBorder="1" applyProtection="1">
      <protection locked="0" hidden="1"/>
    </xf>
    <xf numFmtId="14" fontId="0" fillId="0" borderId="0" xfId="0" applyNumberFormat="1" applyProtection="1">
      <protection hidden="1"/>
    </xf>
    <xf numFmtId="0" fontId="14" fillId="0" borderId="0" xfId="0" applyFont="1" applyProtection="1"/>
    <xf numFmtId="14" fontId="14" fillId="0" borderId="0" xfId="0" applyNumberFormat="1" applyFont="1" applyProtection="1"/>
    <xf numFmtId="0" fontId="14" fillId="0" borderId="0" xfId="42" applyNumberFormat="1" applyFont="1" applyProtection="1"/>
    <xf numFmtId="0" fontId="23" fillId="0" borderId="0" xfId="0" applyFont="1" applyFill="1" applyAlignment="1" applyProtection="1"/>
    <xf numFmtId="0" fontId="23" fillId="0" borderId="0" xfId="0" applyFont="1" applyProtection="1"/>
    <xf numFmtId="14" fontId="23" fillId="0" borderId="0" xfId="0" applyNumberFormat="1" applyFont="1" applyProtection="1"/>
    <xf numFmtId="0" fontId="24" fillId="0" borderId="0" xfId="0" applyFont="1" applyProtection="1"/>
    <xf numFmtId="0" fontId="23" fillId="0" borderId="0" xfId="42" applyNumberFormat="1" applyFont="1" applyProtection="1"/>
    <xf numFmtId="14" fontId="0" fillId="0" borderId="0" xfId="0" applyNumberFormat="1"/>
    <xf numFmtId="0" fontId="30" fillId="33" borderId="16" xfId="0" applyFont="1" applyFill="1" applyBorder="1" applyProtection="1">
      <protection hidden="1"/>
    </xf>
    <xf numFmtId="164" fontId="26" fillId="33" borderId="17" xfId="0" applyNumberFormat="1" applyFont="1" applyFill="1" applyBorder="1" applyAlignment="1" applyProtection="1">
      <alignment horizontal="right"/>
      <protection locked="0" hidden="1"/>
    </xf>
    <xf numFmtId="0" fontId="30" fillId="33" borderId="18" xfId="0" applyFont="1" applyFill="1" applyBorder="1" applyProtection="1">
      <protection hidden="1"/>
    </xf>
    <xf numFmtId="164" fontId="26" fillId="33" borderId="19" xfId="0" applyNumberFormat="1" applyFont="1" applyFill="1" applyBorder="1" applyAlignment="1" applyProtection="1">
      <alignment horizontal="right"/>
      <protection hidden="1"/>
    </xf>
    <xf numFmtId="44" fontId="26" fillId="33" borderId="13" xfId="43" applyFont="1" applyFill="1" applyBorder="1" applyProtection="1">
      <protection locked="0" hidden="1"/>
    </xf>
    <xf numFmtId="0" fontId="23" fillId="0" borderId="0" xfId="0" applyFont="1" applyFill="1" applyAlignment="1" applyProtection="1">
      <alignment vertical="top" wrapText="1"/>
      <protection hidden="1"/>
    </xf>
    <xf numFmtId="0" fontId="24" fillId="0" borderId="13" xfId="0" applyFont="1" applyFill="1" applyBorder="1" applyAlignment="1" applyProtection="1">
      <alignment horizontal="center" vertical="top" wrapText="1"/>
      <protection hidden="1"/>
    </xf>
    <xf numFmtId="164" fontId="0" fillId="0" borderId="0" xfId="0" applyNumberFormat="1" applyFill="1" applyProtection="1">
      <protection hidden="1"/>
    </xf>
    <xf numFmtId="164" fontId="23" fillId="0" borderId="0" xfId="0" applyNumberFormat="1" applyFont="1" applyFill="1" applyProtection="1">
      <protection hidden="1"/>
    </xf>
    <xf numFmtId="0" fontId="23" fillId="0" borderId="0" xfId="0" applyNumberFormat="1" applyFont="1" applyFill="1" applyBorder="1" applyAlignment="1" applyProtection="1">
      <alignment horizontal="center"/>
      <protection hidden="1"/>
    </xf>
    <xf numFmtId="0" fontId="23" fillId="33" borderId="0" xfId="0" applyFont="1" applyFill="1" applyProtection="1">
      <protection hidden="1"/>
    </xf>
    <xf numFmtId="164" fontId="23" fillId="33" borderId="0" xfId="0" applyNumberFormat="1" applyFont="1" applyFill="1" applyProtection="1">
      <protection hidden="1"/>
    </xf>
    <xf numFmtId="0" fontId="24" fillId="33" borderId="10" xfId="0" applyFont="1" applyFill="1" applyBorder="1" applyAlignment="1" applyProtection="1">
      <alignment horizontal="center" vertical="center" wrapText="1"/>
      <protection hidden="1"/>
    </xf>
    <xf numFmtId="0" fontId="16" fillId="33" borderId="16" xfId="0" applyFont="1" applyFill="1" applyBorder="1" applyAlignment="1" applyProtection="1">
      <protection hidden="1"/>
    </xf>
    <xf numFmtId="0" fontId="0" fillId="33" borderId="17" xfId="0" applyNumberFormat="1" applyFont="1" applyFill="1" applyBorder="1" applyAlignment="1" applyProtection="1">
      <alignment horizontal="right"/>
      <protection hidden="1"/>
    </xf>
    <xf numFmtId="8" fontId="29" fillId="33" borderId="23" xfId="0" applyNumberFormat="1" applyFont="1" applyFill="1" applyBorder="1" applyAlignment="1" applyProtection="1">
      <alignment horizontal="center"/>
      <protection hidden="1"/>
    </xf>
    <xf numFmtId="8" fontId="29" fillId="33" borderId="24" xfId="0" applyNumberFormat="1" applyFont="1" applyFill="1" applyBorder="1" applyAlignment="1" applyProtection="1">
      <alignment horizontal="center"/>
      <protection hidden="1"/>
    </xf>
    <xf numFmtId="0" fontId="28" fillId="33" borderId="21" xfId="0" applyFont="1" applyFill="1" applyBorder="1" applyAlignment="1" applyProtection="1">
      <alignment horizontal="center"/>
      <protection hidden="1"/>
    </xf>
    <xf numFmtId="0" fontId="28" fillId="33" borderId="22" xfId="0" applyFont="1" applyFill="1" applyBorder="1" applyAlignment="1" applyProtection="1">
      <alignment horizontal="center"/>
      <protection hidden="1"/>
    </xf>
    <xf numFmtId="0" fontId="23" fillId="33" borderId="16" xfId="0" applyFont="1" applyFill="1" applyBorder="1" applyAlignment="1" applyProtection="1">
      <alignment horizontal="left" vertical="top" wrapText="1"/>
      <protection hidden="1"/>
    </xf>
    <xf numFmtId="0" fontId="23" fillId="33" borderId="17" xfId="0" applyFont="1" applyFill="1" applyBorder="1" applyAlignment="1" applyProtection="1">
      <alignment horizontal="left" vertical="top" wrapText="1"/>
      <protection hidden="1"/>
    </xf>
    <xf numFmtId="0" fontId="26" fillId="33" borderId="18" xfId="0" applyFont="1" applyFill="1" applyBorder="1" applyAlignment="1" applyProtection="1">
      <alignment horizontal="center" wrapText="1"/>
      <protection hidden="1"/>
    </xf>
    <xf numFmtId="0" fontId="26" fillId="33" borderId="19" xfId="0" applyFont="1" applyFill="1" applyBorder="1" applyAlignment="1" applyProtection="1">
      <alignment horizontal="center" wrapText="1"/>
      <protection hidden="1"/>
    </xf>
    <xf numFmtId="0" fontId="16" fillId="0" borderId="14" xfId="0" applyFont="1" applyBorder="1" applyAlignment="1" applyProtection="1">
      <alignment horizontal="left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0" fillId="33" borderId="18" xfId="0" applyFont="1" applyFill="1" applyBorder="1" applyAlignment="1" applyProtection="1">
      <alignment horizontal="left" wrapText="1"/>
      <protection hidden="1"/>
    </xf>
    <xf numFmtId="0" fontId="0" fillId="33" borderId="19" xfId="0" applyFont="1" applyFill="1" applyBorder="1" applyAlignment="1" applyProtection="1">
      <alignment horizontal="left" wrapText="1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27" fillId="33" borderId="14" xfId="0" applyFont="1" applyFill="1" applyBorder="1" applyAlignment="1" applyProtection="1">
      <alignment horizontal="center"/>
      <protection hidden="1"/>
    </xf>
    <xf numFmtId="0" fontId="27" fillId="33" borderId="15" xfId="0" applyFont="1" applyFill="1" applyBorder="1" applyAlignment="1" applyProtection="1">
      <alignment horizontal="center"/>
      <protection hidden="1"/>
    </xf>
    <xf numFmtId="0" fontId="16" fillId="0" borderId="20" xfId="0" applyFont="1" applyFill="1" applyBorder="1" applyAlignment="1" applyProtection="1">
      <alignment horizontal="center" wrapText="1"/>
      <protection hidden="1"/>
    </xf>
    <xf numFmtId="0" fontId="27" fillId="33" borderId="14" xfId="0" applyFont="1" applyFill="1" applyBorder="1" applyAlignment="1" applyProtection="1">
      <alignment horizontal="center" wrapText="1"/>
      <protection hidden="1"/>
    </xf>
    <xf numFmtId="0" fontId="27" fillId="33" borderId="15" xfId="0" applyFont="1" applyFill="1" applyBorder="1" applyAlignment="1" applyProtection="1">
      <alignment horizont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0" fillId="33" borderId="16" xfId="0" applyFont="1" applyFill="1" applyBorder="1" applyAlignment="1" applyProtection="1">
      <alignment horizontal="center"/>
      <protection hidden="1"/>
    </xf>
    <xf numFmtId="0" fontId="30" fillId="33" borderId="17" xfId="0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 vertical="top" wrapText="1"/>
      <protection hidden="1"/>
    </xf>
  </cellXfs>
  <cellStyles count="45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mma 2" xfId="44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  <cellStyle name="Valuta" xfId="43" builtinId="4"/>
  </cellStyles>
  <dxfs count="14"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37"/>
  <sheetViews>
    <sheetView tabSelected="1" workbookViewId="0">
      <selection activeCell="B5" sqref="B5"/>
    </sheetView>
  </sheetViews>
  <sheetFormatPr defaultColWidth="8.7109375" defaultRowHeight="15" x14ac:dyDescent="0.25"/>
  <cols>
    <col min="1" max="1" width="63.7109375" style="54" customWidth="1"/>
    <col min="2" max="2" width="24.7109375" style="54" customWidth="1"/>
    <col min="3" max="16384" width="8.7109375" style="54"/>
  </cols>
  <sheetData>
    <row r="1" spans="1:4" x14ac:dyDescent="0.25">
      <c r="A1" s="137" t="s">
        <v>109</v>
      </c>
      <c r="B1" s="138"/>
    </row>
    <row r="2" spans="1:4" ht="30" customHeight="1" x14ac:dyDescent="0.25">
      <c r="A2" s="139" t="s">
        <v>73</v>
      </c>
      <c r="B2" s="140"/>
      <c r="C2" s="57"/>
      <c r="D2" s="57"/>
    </row>
    <row r="3" spans="1:4" x14ac:dyDescent="0.25">
      <c r="A3" s="141"/>
      <c r="B3" s="141"/>
      <c r="C3" s="57"/>
      <c r="D3" s="57"/>
    </row>
    <row r="4" spans="1:4" ht="15.75" x14ac:dyDescent="0.25">
      <c r="A4" s="142" t="s">
        <v>69</v>
      </c>
      <c r="B4" s="143"/>
      <c r="C4" s="57"/>
      <c r="D4" s="57"/>
    </row>
    <row r="5" spans="1:4" x14ac:dyDescent="0.25">
      <c r="A5" s="67" t="s">
        <v>25</v>
      </c>
      <c r="B5" s="46" t="s">
        <v>40</v>
      </c>
    </row>
    <row r="6" spans="1:4" x14ac:dyDescent="0.25">
      <c r="A6" s="68" t="s">
        <v>26</v>
      </c>
      <c r="B6" s="69" t="s">
        <v>28</v>
      </c>
    </row>
    <row r="7" spans="1:4" x14ac:dyDescent="0.25">
      <c r="A7" s="141"/>
      <c r="B7" s="141"/>
    </row>
    <row r="8" spans="1:4" ht="15.75" x14ac:dyDescent="0.25">
      <c r="A8" s="142" t="s">
        <v>8</v>
      </c>
      <c r="B8" s="143"/>
    </row>
    <row r="9" spans="1:4" x14ac:dyDescent="0.25">
      <c r="A9" s="127" t="s">
        <v>31</v>
      </c>
      <c r="B9" s="128" t="str">
        <f>Lister!N3</f>
        <v>10-12-2021 til 15-02-2022</v>
      </c>
    </row>
    <row r="10" spans="1:4" ht="30" customHeight="1" x14ac:dyDescent="0.25">
      <c r="A10" s="70" t="str">
        <f>IFERROR(CONCATENATE("Udbetalt lønkompensation for perioden ",TEXT(VLOOKUP(B9,matrix_anøgtperiode,4,FALSE),"dd-mm-åååå")," til ",TEXT(VLOOKUP(B9,matrix_anøgtperiode,5,FALSE),"dd-mm-ååååå"),", ekskl. revisorgodtgørelse"),"Udbetalt lønkompensation EKSKL. revisorgodtgørelse")</f>
        <v>Udbetalt lønkompensation for perioden 10-12-2021 til 15-02-2022, ekskl. revisorgodtgørelse</v>
      </c>
      <c r="B10" s="85" t="s">
        <v>27</v>
      </c>
    </row>
    <row r="11" spans="1:4" x14ac:dyDescent="0.25">
      <c r="A11" s="144"/>
      <c r="B11" s="144"/>
    </row>
    <row r="12" spans="1:4" ht="15.75" x14ac:dyDescent="0.25">
      <c r="A12" s="145" t="s">
        <v>70</v>
      </c>
      <c r="B12" s="146"/>
    </row>
    <row r="13" spans="1:4" x14ac:dyDescent="0.25">
      <c r="A13" s="71" t="s">
        <v>60</v>
      </c>
      <c r="B13" s="25" t="s">
        <v>63</v>
      </c>
    </row>
    <row r="14" spans="1:4" x14ac:dyDescent="0.25">
      <c r="A14" s="72" t="s">
        <v>59</v>
      </c>
      <c r="B14" s="49" t="str">
        <f>IFERROR(IF(AND(ISNUMBER('Afrap. dec21-feb22'!E7),ISNUMBER('Afrap. dec21-feb22'!F7)),CONCATENATE(TEXT(VLOOKUP(B9,matrix_anøgtperiode,2,FALSE),"dd-mm-åååå")," til ",TEXT(VLOOKUP(B9,matrix_anøgtperiode,3,FALSE),"dd-mm-åååå")),""),"")</f>
        <v/>
      </c>
    </row>
    <row r="15" spans="1:4" hidden="1" x14ac:dyDescent="0.25">
      <c r="A15" s="73" t="s">
        <v>33</v>
      </c>
      <c r="B15" s="26">
        <f>SUM('Afrap. dec21-feb22'!G:I)</f>
        <v>0</v>
      </c>
    </row>
    <row r="16" spans="1:4" hidden="1" x14ac:dyDescent="0.25">
      <c r="A16" s="73" t="s">
        <v>34</v>
      </c>
      <c r="B16" s="26">
        <f>SUM('Afrap. dec21-feb22'!AB:AD)</f>
        <v>0</v>
      </c>
    </row>
    <row r="17" spans="1:2" hidden="1" x14ac:dyDescent="0.25">
      <c r="A17" s="73" t="s">
        <v>35</v>
      </c>
      <c r="B17" s="27">
        <f>VLOOKUP(B9,matrix_anøgtperiode,2,FALSE)</f>
        <v>0</v>
      </c>
    </row>
    <row r="18" spans="1:2" hidden="1" x14ac:dyDescent="0.25">
      <c r="A18" s="73" t="s">
        <v>36</v>
      </c>
      <c r="B18" s="27">
        <f>VLOOKUP(B9,matrix_anøgtperiode,3,FALSE)</f>
        <v>0</v>
      </c>
    </row>
    <row r="19" spans="1:2" x14ac:dyDescent="0.25">
      <c r="A19" s="72" t="s">
        <v>64</v>
      </c>
      <c r="B19" s="48" t="str">
        <f>IFERROR(((B15)-(B16))/NETWORKDAYS(B17,B18,helligdage),"")</f>
        <v/>
      </c>
    </row>
    <row r="20" spans="1:2" x14ac:dyDescent="0.25">
      <c r="A20" s="72" t="s">
        <v>65</v>
      </c>
      <c r="B20" s="47" t="str">
        <f>IFERROR(IF(OR(B19="",ISTEXT(B19)),"",B19/B13),"")</f>
        <v/>
      </c>
    </row>
    <row r="21" spans="1:2" ht="30" customHeight="1" x14ac:dyDescent="0.25">
      <c r="A21" s="135" t="e">
        <f>IF(ISNUMBER('Afrap. dec21-feb22'!A7),IF(AND(B19&lt;50,B20&lt;30%),"Da der hjemsendt færre end 50 personer og færre end 30 pct. af det samlede antal ansatte, kan der ikke opnås lønkompensation.",NA()),NA())</f>
        <v>#N/A</v>
      </c>
      <c r="B21" s="136"/>
    </row>
    <row r="22" spans="1:2" x14ac:dyDescent="0.25">
      <c r="A22" s="147"/>
      <c r="B22" s="147"/>
    </row>
    <row r="23" spans="1:2" ht="15.75" x14ac:dyDescent="0.25">
      <c r="A23" s="142" t="s">
        <v>71</v>
      </c>
      <c r="B23" s="143"/>
    </row>
    <row r="24" spans="1:2" ht="90" customHeight="1" x14ac:dyDescent="0.25">
      <c r="A24" s="133" t="s">
        <v>72</v>
      </c>
      <c r="B24" s="134"/>
    </row>
    <row r="25" spans="1:2" hidden="1" x14ac:dyDescent="0.25">
      <c r="A25" s="77" t="s">
        <v>66</v>
      </c>
      <c r="B25" s="76">
        <f>IF(ISTEXT(A21),0,IF(ISNUMBER(B19)+ISNUMBER(B20),'Afrap. dec21-feb22'!C4,0))</f>
        <v>0</v>
      </c>
    </row>
    <row r="26" spans="1:2" ht="15" hidden="1" customHeight="1" x14ac:dyDescent="0.25">
      <c r="A26" s="77" t="s">
        <v>74</v>
      </c>
      <c r="B26" s="76" t="str">
        <f>IF(SUM('Opsparede løndele dec21-feb22'!K:K)&lt;&gt;0,"Ja","Nej")</f>
        <v>Nej</v>
      </c>
    </row>
    <row r="27" spans="1:2" x14ac:dyDescent="0.25">
      <c r="A27" s="114" t="s">
        <v>38</v>
      </c>
      <c r="B27" s="115" t="s">
        <v>27</v>
      </c>
    </row>
    <row r="28" spans="1:2" x14ac:dyDescent="0.25">
      <c r="A28" s="116" t="s">
        <v>39</v>
      </c>
      <c r="B28" s="117">
        <f>IFERROR(IF(AND(B10&lt;250000,B26="Ja"),MIN(B27*0.8,8000),0),0)</f>
        <v>0</v>
      </c>
    </row>
    <row r="29" spans="1:2" x14ac:dyDescent="0.25">
      <c r="A29" s="148"/>
      <c r="B29" s="148"/>
    </row>
    <row r="30" spans="1:2" x14ac:dyDescent="0.25">
      <c r="A30" s="74" t="s">
        <v>67</v>
      </c>
      <c r="B30" s="75">
        <f>B25+B28</f>
        <v>0</v>
      </c>
    </row>
    <row r="31" spans="1:2" hidden="1" x14ac:dyDescent="0.25">
      <c r="A31" s="73" t="s">
        <v>68</v>
      </c>
      <c r="B31" s="76" t="str">
        <f>IFERROR(IF(AND(B30-B10&lt;=0,B30-B10&gt;=-200),0,B30-B10),"")</f>
        <v/>
      </c>
    </row>
    <row r="32" spans="1:2" ht="15.75" thickBot="1" x14ac:dyDescent="0.3">
      <c r="A32" s="149" t="e">
        <f>IF(AND(B30-B10&lt;=0,B30-B10&gt;=-200),"Da afvigelsen er på mindre end 200 kr., kræves der ikke tilbagebetaling",NA())</f>
        <v>#VALUE!</v>
      </c>
      <c r="B32" s="150"/>
    </row>
    <row r="33" spans="1:2" ht="15.75" x14ac:dyDescent="0.25">
      <c r="A33" s="131" t="str">
        <f>IF(OR(B31=0,B31=""),"BELØB TIL UD-/TILBAGEBETALING FOR EFTERREGULERING",IF(B31&gt;0,"BELØB TIL UDBETALING FOR EFTERREGULERING",IF(B31&lt;0,"BELØB TIL TILBAGEBETALING FOR EFTERREGULERING")))</f>
        <v>BELØB TIL UD-/TILBAGEBETALING FOR EFTERREGULERING</v>
      </c>
      <c r="B33" s="132"/>
    </row>
    <row r="34" spans="1:2" ht="19.5" thickBot="1" x14ac:dyDescent="0.35">
      <c r="A34" s="129" t="str">
        <f>IF(B31&lt;0,B31*-1,B31)</f>
        <v/>
      </c>
      <c r="B34" s="130"/>
    </row>
    <row r="35" spans="1:2" x14ac:dyDescent="0.25">
      <c r="A35" s="44"/>
      <c r="B35" s="44"/>
    </row>
    <row r="36" spans="1:2" x14ac:dyDescent="0.25">
      <c r="A36" s="44"/>
      <c r="B36" s="44"/>
    </row>
    <row r="37" spans="1:2" x14ac:dyDescent="0.25">
      <c r="A37" s="44"/>
      <c r="B37" s="44"/>
    </row>
  </sheetData>
  <sheetProtection algorithmName="SHA-512" hashValue="eLLY2Hil8g76tZjA/d+GziGM4FrpVk4b8dbn6oH816gxYpxaUXXlpYjI5j8EP4+0aaKhxHE2fTAmRnJt7/pU7Q==" saltValue="SszHcQeuciERAEg6opPziA==" spinCount="100000" sheet="1" objects="1" scenarios="1"/>
  <mergeCells count="16">
    <mergeCell ref="A34:B34"/>
    <mergeCell ref="A33:B33"/>
    <mergeCell ref="A24:B24"/>
    <mergeCell ref="A21:B21"/>
    <mergeCell ref="A1:B1"/>
    <mergeCell ref="A2:B2"/>
    <mergeCell ref="A3:B3"/>
    <mergeCell ref="A4:B4"/>
    <mergeCell ref="A7:B7"/>
    <mergeCell ref="A8:B8"/>
    <mergeCell ref="A11:B11"/>
    <mergeCell ref="A12:B12"/>
    <mergeCell ref="A22:B22"/>
    <mergeCell ref="A23:B23"/>
    <mergeCell ref="A29:B29"/>
    <mergeCell ref="A32:B32"/>
  </mergeCells>
  <conditionalFormatting sqref="A21:B21">
    <cfRule type="expression" dxfId="13" priority="7">
      <formula>ISTEXT($A$21)</formula>
    </cfRule>
  </conditionalFormatting>
  <conditionalFormatting sqref="A33:B34">
    <cfRule type="expression" dxfId="12" priority="4">
      <formula>OR($B$31=0,$B$31="")</formula>
    </cfRule>
    <cfRule type="expression" dxfId="11" priority="5">
      <formula>$B$31&lt;0</formula>
    </cfRule>
    <cfRule type="expression" dxfId="10" priority="6">
      <formula>$B$31&gt;0</formula>
    </cfRule>
  </conditionalFormatting>
  <conditionalFormatting sqref="A27:B27">
    <cfRule type="expression" dxfId="9" priority="3">
      <formula>AND(AND($B$25&lt;250000,$B$25&gt;0),$B$26="Ja")</formula>
    </cfRule>
  </conditionalFormatting>
  <conditionalFormatting sqref="A28:B28">
    <cfRule type="expression" dxfId="8" priority="2">
      <formula>AND(AND($B$25&lt;250000,$B$25&gt;0),$B$26="Ja")</formula>
    </cfRule>
  </conditionalFormatting>
  <conditionalFormatting sqref="A32:B32">
    <cfRule type="expression" dxfId="7" priority="1">
      <formula>ISTEXT($A$32)</formula>
    </cfRule>
  </conditionalFormatting>
  <dataValidations count="2">
    <dataValidation type="decimal" operator="greaterThanOrEqual" allowBlank="1" showInputMessage="1" showErrorMessage="1" errorTitle="Ugyldig værdi" error="Der kan ikke indtastes negative beløb." sqref="B13">
      <formula1>0</formula1>
    </dataValidation>
    <dataValidation type="decimal" operator="greaterThanOrEqual" allowBlank="1" showInputMessage="1" showErrorMessage="1" errorTitle="Ugyldig værdi" error="Der kan ikke indtastes negative værdier." sqref="B10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AL1506"/>
  <sheetViews>
    <sheetView zoomScale="80" zoomScaleNormal="80" workbookViewId="0">
      <selection activeCell="B7" sqref="B7"/>
    </sheetView>
  </sheetViews>
  <sheetFormatPr defaultColWidth="8.7109375" defaultRowHeight="15" x14ac:dyDescent="0.25"/>
  <cols>
    <col min="1" max="1" width="8.85546875" style="54" customWidth="1"/>
    <col min="2" max="3" width="24.7109375" style="12" customWidth="1"/>
    <col min="4" max="4" width="16.7109375" style="12" customWidth="1"/>
    <col min="5" max="6" width="12.7109375" style="12" customWidth="1"/>
    <col min="7" max="9" width="12.7109375" style="58" customWidth="1"/>
    <col min="10" max="10" width="20.7109375" style="99" customWidth="1"/>
    <col min="11" max="11" width="12.7109375" style="44" hidden="1" customWidth="1"/>
    <col min="12" max="14" width="12.7109375" style="36" customWidth="1"/>
    <col min="15" max="17" width="12.7109375" style="88" hidden="1" customWidth="1"/>
    <col min="18" max="20" width="12.7109375" style="36" customWidth="1"/>
    <col min="21" max="21" width="18.7109375" style="99" customWidth="1"/>
    <col min="22" max="24" width="12.7109375" style="54" hidden="1" customWidth="1"/>
    <col min="25" max="27" width="14.7109375" style="24" hidden="1" customWidth="1"/>
    <col min="28" max="30" width="22.7109375" style="34" customWidth="1"/>
    <col min="31" max="33" width="14.7109375" style="80" hidden="1" customWidth="1"/>
    <col min="34" max="34" width="14.7109375" style="124" customWidth="1"/>
    <col min="35" max="35" width="18.7109375" style="54" customWidth="1"/>
    <col min="36" max="36" width="18.7109375" style="45" customWidth="1"/>
    <col min="37" max="37" width="10.42578125" style="54" bestFit="1" customWidth="1"/>
    <col min="38" max="16384" width="8.7109375" style="54"/>
  </cols>
  <sheetData>
    <row r="1" spans="1:38" x14ac:dyDescent="0.25">
      <c r="A1" s="151" t="s">
        <v>30</v>
      </c>
      <c r="B1" s="151"/>
      <c r="C1" s="54"/>
      <c r="D1" s="54"/>
      <c r="E1" s="54"/>
      <c r="F1" s="54"/>
      <c r="G1" s="62"/>
      <c r="H1" s="62"/>
      <c r="I1" s="62"/>
      <c r="J1" s="97"/>
      <c r="K1" s="97"/>
      <c r="L1" s="39"/>
      <c r="M1" s="39"/>
      <c r="N1" s="39"/>
      <c r="O1" s="39"/>
      <c r="P1" s="39"/>
      <c r="Q1" s="39"/>
      <c r="R1" s="39"/>
      <c r="S1" s="39"/>
      <c r="T1" s="39"/>
      <c r="U1" s="84"/>
      <c r="V1" s="57"/>
      <c r="W1" s="57"/>
      <c r="X1" s="57"/>
      <c r="Y1" s="57"/>
      <c r="Z1" s="57"/>
      <c r="AA1" s="57"/>
      <c r="AB1" s="31"/>
      <c r="AC1" s="31"/>
      <c r="AD1" s="31"/>
      <c r="AE1" s="31"/>
      <c r="AF1" s="31"/>
      <c r="AG1" s="31"/>
      <c r="AH1" s="31"/>
      <c r="AJ1" s="44"/>
    </row>
    <row r="2" spans="1:38" x14ac:dyDescent="0.25">
      <c r="A2" s="152" t="s">
        <v>29</v>
      </c>
      <c r="B2" s="152"/>
      <c r="C2" s="152"/>
      <c r="D2" s="152"/>
      <c r="E2" s="152"/>
      <c r="F2" s="152"/>
      <c r="G2" s="152"/>
      <c r="H2" s="32"/>
      <c r="I2" s="32"/>
      <c r="J2" s="97"/>
      <c r="K2" s="97"/>
      <c r="L2" s="39"/>
      <c r="M2" s="39"/>
      <c r="N2" s="39"/>
      <c r="O2" s="39"/>
      <c r="P2" s="39"/>
      <c r="Q2" s="39"/>
      <c r="R2" s="39"/>
      <c r="S2" s="39"/>
      <c r="T2" s="39"/>
      <c r="U2" s="84"/>
      <c r="V2" s="57"/>
      <c r="W2" s="57"/>
      <c r="X2" s="57"/>
      <c r="Y2" s="57"/>
      <c r="Z2" s="57"/>
      <c r="AA2" s="57"/>
      <c r="AB2" s="31"/>
      <c r="AC2" s="31"/>
      <c r="AD2" s="31"/>
      <c r="AE2" s="31"/>
      <c r="AF2" s="31"/>
      <c r="AG2" s="31"/>
      <c r="AH2" s="31"/>
      <c r="AI2" s="3"/>
      <c r="AJ2" s="44"/>
    </row>
    <row r="3" spans="1:38" x14ac:dyDescent="0.25">
      <c r="B3" s="57"/>
      <c r="C3" s="1"/>
      <c r="D3" s="54"/>
      <c r="E3" s="54"/>
      <c r="F3" s="54"/>
      <c r="G3" s="62"/>
      <c r="H3" s="62"/>
      <c r="I3" s="62"/>
      <c r="J3" s="97"/>
      <c r="K3" s="97"/>
      <c r="L3" s="39"/>
      <c r="M3" s="39"/>
      <c r="N3" s="39"/>
      <c r="O3" s="39"/>
      <c r="P3" s="39"/>
      <c r="Q3" s="39"/>
      <c r="R3" s="39"/>
      <c r="S3" s="39"/>
      <c r="T3" s="39"/>
      <c r="U3" s="84"/>
      <c r="Y3" s="57"/>
      <c r="Z3" s="57"/>
      <c r="AA3" s="57"/>
      <c r="AB3" s="31"/>
      <c r="AC3" s="31"/>
      <c r="AD3" s="31"/>
      <c r="AE3" s="31"/>
      <c r="AF3" s="31"/>
      <c r="AG3" s="31"/>
      <c r="AH3" s="31"/>
      <c r="AI3" s="57"/>
      <c r="AJ3" s="43"/>
    </row>
    <row r="4" spans="1:38" ht="45" x14ac:dyDescent="0.25">
      <c r="B4" s="59" t="s">
        <v>37</v>
      </c>
      <c r="C4" s="60">
        <f>SUM(AJ7:AJ1506)</f>
        <v>0</v>
      </c>
      <c r="D4" s="54"/>
      <c r="E4" s="54"/>
      <c r="F4" s="54"/>
      <c r="G4" s="62"/>
      <c r="H4" s="62"/>
      <c r="I4" s="62"/>
      <c r="J4" s="98"/>
      <c r="K4" s="97"/>
      <c r="L4" s="83"/>
      <c r="M4" s="39"/>
      <c r="N4" s="39"/>
      <c r="O4" s="39"/>
      <c r="P4" s="39"/>
      <c r="Q4" s="39"/>
      <c r="R4" s="39"/>
      <c r="S4" s="39"/>
      <c r="T4" s="39"/>
      <c r="U4" s="84"/>
      <c r="Y4" s="57"/>
      <c r="Z4" s="57"/>
      <c r="AA4" s="57"/>
      <c r="AB4" s="31"/>
      <c r="AC4" s="31"/>
      <c r="AD4" s="31"/>
      <c r="AE4" s="31"/>
      <c r="AF4" s="31"/>
      <c r="AG4" s="122"/>
      <c r="AH4" s="122"/>
      <c r="AI4" s="121"/>
      <c r="AJ4" s="43"/>
    </row>
    <row r="5" spans="1:38" x14ac:dyDescent="0.25">
      <c r="B5" s="65"/>
      <c r="C5" s="54"/>
      <c r="D5" s="54"/>
      <c r="E5" s="54"/>
      <c r="F5" s="54"/>
      <c r="G5" s="62"/>
      <c r="H5" s="33"/>
      <c r="I5" s="62"/>
      <c r="J5" s="97"/>
      <c r="K5" s="97"/>
      <c r="L5" s="39"/>
      <c r="M5" s="39"/>
      <c r="N5" s="39"/>
      <c r="O5" s="86"/>
      <c r="P5" s="86"/>
      <c r="Q5" s="86"/>
      <c r="R5" s="39"/>
      <c r="S5" s="39"/>
      <c r="T5" s="39"/>
      <c r="U5" s="84"/>
      <c r="V5" s="57"/>
      <c r="W5" s="57"/>
      <c r="X5" s="57"/>
      <c r="Y5" s="57"/>
      <c r="Z5" s="57"/>
      <c r="AA5" s="57"/>
      <c r="AB5" s="38"/>
      <c r="AC5" s="38"/>
      <c r="AD5" s="38"/>
      <c r="AE5" s="38"/>
      <c r="AF5" s="38"/>
      <c r="AG5" s="38"/>
      <c r="AH5" s="123"/>
      <c r="AI5" s="61"/>
      <c r="AJ5" s="44"/>
    </row>
    <row r="6" spans="1:38" ht="64.150000000000006" customHeight="1" x14ac:dyDescent="0.25">
      <c r="A6" s="30" t="s">
        <v>12</v>
      </c>
      <c r="B6" s="66" t="s">
        <v>51</v>
      </c>
      <c r="C6" s="66" t="s">
        <v>3</v>
      </c>
      <c r="D6" s="66" t="s">
        <v>11</v>
      </c>
      <c r="E6" s="66" t="s">
        <v>4</v>
      </c>
      <c r="F6" s="66" t="s">
        <v>2</v>
      </c>
      <c r="G6" s="42" t="s">
        <v>78</v>
      </c>
      <c r="H6" s="42" t="s">
        <v>79</v>
      </c>
      <c r="I6" s="42" t="s">
        <v>80</v>
      </c>
      <c r="J6" s="66" t="s">
        <v>5</v>
      </c>
      <c r="K6" s="55" t="s">
        <v>24</v>
      </c>
      <c r="L6" s="40" t="s">
        <v>81</v>
      </c>
      <c r="M6" s="40" t="s">
        <v>82</v>
      </c>
      <c r="N6" s="40" t="s">
        <v>83</v>
      </c>
      <c r="O6" s="41" t="s">
        <v>84</v>
      </c>
      <c r="P6" s="41" t="s">
        <v>85</v>
      </c>
      <c r="Q6" s="41" t="s">
        <v>86</v>
      </c>
      <c r="R6" s="40" t="s">
        <v>87</v>
      </c>
      <c r="S6" s="40" t="s">
        <v>88</v>
      </c>
      <c r="T6" s="40" t="s">
        <v>89</v>
      </c>
      <c r="U6" s="66" t="s">
        <v>52</v>
      </c>
      <c r="V6" s="55" t="s">
        <v>90</v>
      </c>
      <c r="W6" s="55" t="s">
        <v>91</v>
      </c>
      <c r="X6" s="55" t="s">
        <v>92</v>
      </c>
      <c r="Y6" s="55" t="s">
        <v>93</v>
      </c>
      <c r="Z6" s="55" t="s">
        <v>95</v>
      </c>
      <c r="AA6" s="55" t="s">
        <v>94</v>
      </c>
      <c r="AB6" s="35" t="s">
        <v>96</v>
      </c>
      <c r="AC6" s="35" t="s">
        <v>98</v>
      </c>
      <c r="AD6" s="35" t="s">
        <v>97</v>
      </c>
      <c r="AE6" s="81" t="s">
        <v>106</v>
      </c>
      <c r="AF6" s="81" t="s">
        <v>99</v>
      </c>
      <c r="AG6" s="81" t="s">
        <v>100</v>
      </c>
      <c r="AH6" s="126" t="s">
        <v>107</v>
      </c>
      <c r="AI6" s="56" t="s">
        <v>53</v>
      </c>
      <c r="AJ6" s="23" t="s">
        <v>50</v>
      </c>
      <c r="AK6" s="4"/>
      <c r="AL6" s="4"/>
    </row>
    <row r="7" spans="1:38" x14ac:dyDescent="0.25">
      <c r="A7" s="50" t="str">
        <f>IF(B7="","",1)</f>
        <v/>
      </c>
      <c r="B7" s="51"/>
      <c r="C7" s="52"/>
      <c r="D7" s="53"/>
      <c r="E7" s="8"/>
      <c r="F7" s="8"/>
      <c r="G7" s="58" t="str">
        <f>IF(AND(ISNUMBER($E7),ISNUMBER($F7)),MAX(MIN(NETWORKDAYS(IF($E7&lt;=VLOOKUP(G$6,Matrix_antal_dage,5,FALSE),VLOOKUP(G$6,Matrix_antal_dage,5,FALSE),$E7),IF($F7&gt;=VLOOKUP(G$6,Matrix_antal_dage,6,FALSE),VLOOKUP(G$6,Matrix_antal_dage,6,FALSE),$F7),helligdage),VLOOKUP(G$6,Matrix_antal_dage,7,FALSE)),0),"")</f>
        <v/>
      </c>
      <c r="H7" s="58" t="str">
        <f>IF(AND(ISNUMBER($E7),ISNUMBER($F7)),MAX(MIN(NETWORKDAYS(IF($E7&lt;=VLOOKUP(H$6,Matrix_antal_dage,5,FALSE),VLOOKUP(H$6,Matrix_antal_dage,5,FALSE),$E7),IF($F7&gt;=VLOOKUP(H$6,Matrix_antal_dage,6,FALSE),VLOOKUP(H$6,Matrix_antal_dage,6,FALSE),$F7),helligdage),VLOOKUP(H$6,Matrix_antal_dage,7,FALSE)),0),"")</f>
        <v/>
      </c>
      <c r="I7" s="58" t="str">
        <f>IF(AND(ISNUMBER($E7),ISNUMBER($F7)),MAX(MIN(NETWORKDAYS(IF($E7&lt;=VLOOKUP(I$6,Matrix_antal_dage,5,FALSE),VLOOKUP(I$6,Matrix_antal_dage,5,FALSE),$E7),IF($F7&gt;=VLOOKUP(I$6,Matrix_antal_dage,6,FALSE),VLOOKUP(I$6,Matrix_antal_dage,6,FALSE),$F7),helligdage),VLOOKUP(I$6,Matrix_antal_dage,7,FALSE)),0),"")</f>
        <v/>
      </c>
      <c r="K7" s="100" t="str">
        <f>IF(J7="","",IF(J7="Funktionær",0.75,IF(J7="Ikke-funktionær",0.9,IF(J7="Elev/lærling",0.9))))</f>
        <v/>
      </c>
      <c r="U7" s="101"/>
      <c r="V7" s="63" t="str">
        <f t="shared" ref="V7:V70" si="0">IF(AND(ISNUMBER($U7),ISNUMBER(L7)),(IF($B7="","",IF(MIN(L7,O7)*$K7&gt;30000*IF($U7&gt;37,37,$U7)/37,30000*IF($U7&gt;37,37,$U7)/37,MIN(L7,O7)*$K7))),"")</f>
        <v/>
      </c>
      <c r="W7" s="63" t="str">
        <f t="shared" ref="W7:W70" si="1">IF(AND(ISNUMBER($U7),ISNUMBER(M7)),(IF($B7="","",IF(MIN(M7,P7)*$K7&gt;30000*IF($U7&gt;37,37,$U7)/37,30000*IF($U7&gt;37,37,$U7)/37,MIN(M7,P7)*$K7))),"")</f>
        <v/>
      </c>
      <c r="X7" s="63" t="str">
        <f t="shared" ref="X7:X70" si="2">IF(AND(ISNUMBER($U7),ISNUMBER(N7)),(IF($B7="","",IF(MIN(N7,Q7)*$K7&gt;30000*IF($U7&gt;37,37,$U7)/37,30000*IF($U7&gt;37,37,$U7)/37,MIN(N7,Q7)*$K7))),"")</f>
        <v/>
      </c>
      <c r="Y7" s="63" t="str">
        <f t="shared" ref="Y7:Y70" si="3">IF(ISNUMBER(V7),(MIN(V7,MIN(L7,O7)-R7)),"")</f>
        <v/>
      </c>
      <c r="Z7" s="63" t="str">
        <f t="shared" ref="Z7:Z70" si="4">IF(ISNUMBER(W7),(MIN(W7,MIN(M7,P7)-S7)),"")</f>
        <v/>
      </c>
      <c r="AA7" s="63" t="str">
        <f t="shared" ref="AA7:AA70" si="5">IF(ISNUMBER(X7),(MIN(X7,MIN(N7,Q7)-T7)),"")</f>
        <v/>
      </c>
      <c r="AB7" s="37"/>
      <c r="AC7" s="37"/>
      <c r="AD7" s="37"/>
      <c r="AE7" s="82" t="str">
        <f t="shared" ref="AE7:AE70" si="6">IF(AND(ISNUMBER(AB7),G7&gt;0),MIN(Y7/VLOOKUP(G$6,Matrix_antal_dage,4,FALSE)*(G7-AB7),30000),"")</f>
        <v/>
      </c>
      <c r="AF7" s="82" t="str">
        <f t="shared" ref="AF7:AF70" si="7">IF(AND(ISNUMBER(AC7),H7&gt;0),MIN(Z7/VLOOKUP(H$6,Matrix_antal_dage,4,FALSE)*(H7-AC7),30000),"")</f>
        <v/>
      </c>
      <c r="AG7" s="82" t="str">
        <f t="shared" ref="AG7:AG70" si="8">IF(AND(ISNUMBER(AD7),I7&gt;0),MIN(AA7/VLOOKUP(I$6,Matrix_antal_dage,4,FALSE)*(I7-AD7),30000),"")</f>
        <v/>
      </c>
      <c r="AH7" s="125" t="str">
        <f>IF(OR(ISNUMBER(AB7),ISNUMBER(AC7),ISNUMBER(AD7)),3/5*5/31*IF(AND(ISNUMBER(Y7),ISNUMBER(Z7),ISNUMBER(AA7)),SUM(Y7:AA7)/3,IF(AND(ISNUMBER(Y7),ISNUMBER(Z7)),SUM(Y7:Z7)/2,IF(AND(ISNUMBER(Y7),ISNUMBER(AA7)),SUM(Y7+AA7)/2,IF(AND(ISNUMBER(Z7),ISNUMBER(AA7)),SUM(Z7:AA7)/2,IF(ISNUMBER(Y7),Y7,IF(ISNUMBER(Z7),Z7,IF(ISNUMBER(AA7),AA7,""))))))),"")</f>
        <v/>
      </c>
      <c r="AI7" s="64" t="str">
        <f t="shared" ref="AI7:AI70" si="9">IF(ISNUMBER(AH7),MAX(SUM(AE7:AG7)-AH7,0),IF(SUM(AE7:AG7)&gt;0,SUM(AE7:AG7),""))</f>
        <v/>
      </c>
      <c r="AJ7" s="45" t="str">
        <f>IFERROR(IF(ISNUMBER('Opsparede løndele dec21-feb22'!K5),AI7+'Opsparede løndele dec21-feb22'!K5,AI7),"")</f>
        <v/>
      </c>
      <c r="AK7" s="104"/>
    </row>
    <row r="8" spans="1:38" x14ac:dyDescent="0.25">
      <c r="A8" s="50" t="str">
        <f>IF(B8="","",A7+1)</f>
        <v/>
      </c>
      <c r="B8" s="5"/>
      <c r="C8" s="6"/>
      <c r="D8" s="7"/>
      <c r="E8" s="8"/>
      <c r="F8" s="8"/>
      <c r="G8" s="58" t="str">
        <f>IF(AND(ISNUMBER($E8),ISNUMBER($F8)),MAX(MIN(NETWORKDAYS(IF($E8&lt;=VLOOKUP(G$6,Matrix_antal_dage,5,FALSE),VLOOKUP(G$6,Matrix_antal_dage,5,FALSE),$E8),IF($F8&gt;=VLOOKUP(G$6,Matrix_antal_dage,6,FALSE),VLOOKUP(G$6,Matrix_antal_dage,6,FALSE),$F8),helligdage),VLOOKUP(G$6,Matrix_antal_dage,7,FALSE)),0),"")</f>
        <v/>
      </c>
      <c r="H8" s="58" t="str">
        <f t="shared" ref="G8:I16" si="10">IF(AND(ISNUMBER($E8),ISNUMBER($F8)),MAX(MIN(NETWORKDAYS(IF($E8&lt;=VLOOKUP(H$6,Matrix_antal_dage,5,FALSE),VLOOKUP(H$6,Matrix_antal_dage,5,FALSE),$E8),IF($F8&gt;=VLOOKUP(H$6,Matrix_antal_dage,6,FALSE),VLOOKUP(H$6,Matrix_antal_dage,6,FALSE),$F8),helligdage),VLOOKUP(H$6,Matrix_antal_dage,7,FALSE)),0),"")</f>
        <v/>
      </c>
      <c r="I8" s="58" t="str">
        <f t="shared" si="10"/>
        <v/>
      </c>
      <c r="J8" s="102"/>
      <c r="K8" s="100" t="str">
        <f t="shared" ref="K8:K71" si="11">IF(J8="","",IF(J8="Funktionær",0.75,IF(J8="Ikke-funktionær",0.9,IF(J8="Elev/lærling",0.9))))</f>
        <v/>
      </c>
      <c r="U8" s="103"/>
      <c r="V8" s="63" t="str">
        <f t="shared" si="0"/>
        <v/>
      </c>
      <c r="W8" s="63" t="str">
        <f t="shared" si="1"/>
        <v/>
      </c>
      <c r="X8" s="63" t="str">
        <f t="shared" si="2"/>
        <v/>
      </c>
      <c r="Y8" s="63" t="str">
        <f t="shared" si="3"/>
        <v/>
      </c>
      <c r="Z8" s="63" t="str">
        <f t="shared" si="4"/>
        <v/>
      </c>
      <c r="AA8" s="63" t="str">
        <f t="shared" si="5"/>
        <v/>
      </c>
      <c r="AB8" s="37"/>
      <c r="AC8" s="37"/>
      <c r="AD8" s="37"/>
      <c r="AE8" s="82" t="str">
        <f t="shared" si="6"/>
        <v/>
      </c>
      <c r="AF8" s="82" t="str">
        <f t="shared" si="7"/>
        <v/>
      </c>
      <c r="AG8" s="82" t="str">
        <f t="shared" si="8"/>
        <v/>
      </c>
      <c r="AH8" s="125" t="str">
        <f t="shared" ref="AH8:AH71" si="12">IF(OR(ISNUMBER(AB8),ISNUMBER(AC8),ISNUMBER(AD8)),3/5*5/31*IF(AND(ISNUMBER(Y8),ISNUMBER(Z8),ISNUMBER(AA8)),SUM(Y8:AA8)/3,IF(AND(ISNUMBER(Y8),ISNUMBER(Z8)),SUM(Y8:Z8)/2,IF(AND(ISNUMBER(Y8),ISNUMBER(AA8)),SUM(Y8+AA8)/2,IF(AND(ISNUMBER(Z8),ISNUMBER(AA8)),SUM(Z8:AA8)/2,IF(ISNUMBER(Y8),Y8,IF(ISNUMBER(Z8),Z8,IF(ISNUMBER(AA8),AA8,""))))))),"")</f>
        <v/>
      </c>
      <c r="AI8" s="64" t="str">
        <f t="shared" si="9"/>
        <v/>
      </c>
      <c r="AJ8" s="45" t="str">
        <f>IFERROR(IF(ISNUMBER('Opsparede løndele dec21-feb22'!K6),AI8+'Opsparede løndele dec21-feb22'!K6,AI8),"")</f>
        <v/>
      </c>
      <c r="AK8" s="104"/>
      <c r="AL8" s="57"/>
    </row>
    <row r="9" spans="1:38" x14ac:dyDescent="0.25">
      <c r="A9" s="50" t="str">
        <f t="shared" ref="A9:A72" si="13">IF(B9="","",A8+1)</f>
        <v/>
      </c>
      <c r="B9" s="5"/>
      <c r="C9" s="6"/>
      <c r="D9" s="7"/>
      <c r="E9" s="8"/>
      <c r="F9" s="8"/>
      <c r="G9" s="58" t="str">
        <f t="shared" si="10"/>
        <v/>
      </c>
      <c r="H9" s="58" t="str">
        <f t="shared" si="10"/>
        <v/>
      </c>
      <c r="I9" s="58" t="str">
        <f t="shared" si="10"/>
        <v/>
      </c>
      <c r="K9" s="100" t="str">
        <f t="shared" si="11"/>
        <v/>
      </c>
      <c r="U9" s="103"/>
      <c r="V9" s="63" t="str">
        <f t="shared" si="0"/>
        <v/>
      </c>
      <c r="W9" s="63" t="str">
        <f t="shared" si="1"/>
        <v/>
      </c>
      <c r="X9" s="63" t="str">
        <f t="shared" si="2"/>
        <v/>
      </c>
      <c r="Y9" s="63" t="str">
        <f t="shared" si="3"/>
        <v/>
      </c>
      <c r="Z9" s="63" t="str">
        <f t="shared" si="4"/>
        <v/>
      </c>
      <c r="AA9" s="63" t="str">
        <f t="shared" si="5"/>
        <v/>
      </c>
      <c r="AB9" s="37"/>
      <c r="AC9" s="37"/>
      <c r="AD9" s="37"/>
      <c r="AE9" s="82" t="str">
        <f t="shared" si="6"/>
        <v/>
      </c>
      <c r="AF9" s="82" t="str">
        <f t="shared" si="7"/>
        <v/>
      </c>
      <c r="AG9" s="82" t="str">
        <f t="shared" si="8"/>
        <v/>
      </c>
      <c r="AH9" s="125" t="str">
        <f t="shared" si="12"/>
        <v/>
      </c>
      <c r="AI9" s="64" t="str">
        <f t="shared" si="9"/>
        <v/>
      </c>
      <c r="AJ9" s="45" t="str">
        <f>IFERROR(IF(ISNUMBER('Opsparede løndele dec21-feb22'!K7),AI9+'Opsparede løndele dec21-feb22'!K7,AI9),"")</f>
        <v/>
      </c>
      <c r="AK9" s="104"/>
    </row>
    <row r="10" spans="1:38" x14ac:dyDescent="0.25">
      <c r="A10" s="50" t="str">
        <f t="shared" si="13"/>
        <v/>
      </c>
      <c r="B10" s="5"/>
      <c r="C10" s="6"/>
      <c r="D10" s="7"/>
      <c r="E10" s="9"/>
      <c r="F10" s="9"/>
      <c r="G10" s="58" t="str">
        <f t="shared" si="10"/>
        <v/>
      </c>
      <c r="H10" s="58" t="str">
        <f t="shared" si="10"/>
        <v/>
      </c>
      <c r="I10" s="58" t="str">
        <f t="shared" si="10"/>
        <v/>
      </c>
      <c r="K10" s="100" t="str">
        <f t="shared" si="11"/>
        <v/>
      </c>
      <c r="U10" s="101"/>
      <c r="V10" s="63" t="str">
        <f t="shared" si="0"/>
        <v/>
      </c>
      <c r="W10" s="63" t="str">
        <f t="shared" si="1"/>
        <v/>
      </c>
      <c r="X10" s="63" t="str">
        <f t="shared" si="2"/>
        <v/>
      </c>
      <c r="Y10" s="63" t="str">
        <f t="shared" si="3"/>
        <v/>
      </c>
      <c r="Z10" s="63" t="str">
        <f t="shared" si="4"/>
        <v/>
      </c>
      <c r="AA10" s="63" t="str">
        <f t="shared" si="5"/>
        <v/>
      </c>
      <c r="AB10" s="37"/>
      <c r="AC10" s="37"/>
      <c r="AD10" s="37"/>
      <c r="AE10" s="82" t="str">
        <f t="shared" si="6"/>
        <v/>
      </c>
      <c r="AF10" s="82" t="str">
        <f t="shared" si="7"/>
        <v/>
      </c>
      <c r="AG10" s="82" t="str">
        <f t="shared" si="8"/>
        <v/>
      </c>
      <c r="AH10" s="125" t="str">
        <f t="shared" si="12"/>
        <v/>
      </c>
      <c r="AI10" s="64" t="str">
        <f t="shared" si="9"/>
        <v/>
      </c>
      <c r="AJ10" s="45" t="str">
        <f>IFERROR(IF(ISNUMBER('Opsparede løndele dec21-feb22'!K8),AI10+'Opsparede løndele dec21-feb22'!K8,AI10),"")</f>
        <v/>
      </c>
      <c r="AK10" s="104"/>
    </row>
    <row r="11" spans="1:38" x14ac:dyDescent="0.25">
      <c r="A11" s="50" t="str">
        <f t="shared" si="13"/>
        <v/>
      </c>
      <c r="B11" s="5"/>
      <c r="C11" s="6"/>
      <c r="D11" s="7"/>
      <c r="E11" s="9"/>
      <c r="F11" s="9"/>
      <c r="G11" s="58" t="str">
        <f t="shared" si="10"/>
        <v/>
      </c>
      <c r="H11" s="58" t="str">
        <f t="shared" si="10"/>
        <v/>
      </c>
      <c r="I11" s="58" t="str">
        <f t="shared" si="10"/>
        <v/>
      </c>
      <c r="K11" s="100" t="str">
        <f t="shared" si="11"/>
        <v/>
      </c>
      <c r="U11" s="101"/>
      <c r="V11" s="63" t="str">
        <f t="shared" si="0"/>
        <v/>
      </c>
      <c r="W11" s="63" t="str">
        <f t="shared" si="1"/>
        <v/>
      </c>
      <c r="X11" s="63" t="str">
        <f t="shared" si="2"/>
        <v/>
      </c>
      <c r="Y11" s="63" t="str">
        <f t="shared" si="3"/>
        <v/>
      </c>
      <c r="Z11" s="63" t="str">
        <f t="shared" si="4"/>
        <v/>
      </c>
      <c r="AA11" s="63" t="str">
        <f t="shared" si="5"/>
        <v/>
      </c>
      <c r="AB11" s="37"/>
      <c r="AC11" s="37"/>
      <c r="AD11" s="37"/>
      <c r="AE11" s="82" t="str">
        <f t="shared" si="6"/>
        <v/>
      </c>
      <c r="AF11" s="82" t="str">
        <f t="shared" si="7"/>
        <v/>
      </c>
      <c r="AG11" s="82" t="str">
        <f t="shared" si="8"/>
        <v/>
      </c>
      <c r="AH11" s="125" t="str">
        <f t="shared" si="12"/>
        <v/>
      </c>
      <c r="AI11" s="64" t="str">
        <f t="shared" si="9"/>
        <v/>
      </c>
      <c r="AJ11" s="45" t="str">
        <f>IFERROR(IF(ISNUMBER('Opsparede løndele dec21-feb22'!K9),AI11+'Opsparede løndele dec21-feb22'!K9,AI11),"")</f>
        <v/>
      </c>
      <c r="AK11" s="104"/>
    </row>
    <row r="12" spans="1:38" x14ac:dyDescent="0.25">
      <c r="A12" s="50" t="str">
        <f t="shared" si="13"/>
        <v/>
      </c>
      <c r="B12" s="5"/>
      <c r="C12" s="6"/>
      <c r="D12" s="7"/>
      <c r="E12" s="8"/>
      <c r="F12" s="8"/>
      <c r="G12" s="58" t="str">
        <f t="shared" si="10"/>
        <v/>
      </c>
      <c r="H12" s="58" t="str">
        <f t="shared" si="10"/>
        <v/>
      </c>
      <c r="I12" s="58" t="str">
        <f t="shared" si="10"/>
        <v/>
      </c>
      <c r="K12" s="100" t="str">
        <f t="shared" si="11"/>
        <v/>
      </c>
      <c r="U12" s="101"/>
      <c r="V12" s="63" t="str">
        <f t="shared" si="0"/>
        <v/>
      </c>
      <c r="W12" s="63" t="str">
        <f t="shared" si="1"/>
        <v/>
      </c>
      <c r="X12" s="63" t="str">
        <f t="shared" si="2"/>
        <v/>
      </c>
      <c r="Y12" s="63" t="str">
        <f t="shared" si="3"/>
        <v/>
      </c>
      <c r="Z12" s="63" t="str">
        <f t="shared" si="4"/>
        <v/>
      </c>
      <c r="AA12" s="63" t="str">
        <f t="shared" si="5"/>
        <v/>
      </c>
      <c r="AB12" s="37"/>
      <c r="AC12" s="37"/>
      <c r="AD12" s="37"/>
      <c r="AE12" s="82" t="str">
        <f t="shared" si="6"/>
        <v/>
      </c>
      <c r="AF12" s="82" t="str">
        <f t="shared" si="7"/>
        <v/>
      </c>
      <c r="AG12" s="82" t="str">
        <f t="shared" si="8"/>
        <v/>
      </c>
      <c r="AH12" s="125" t="str">
        <f t="shared" si="12"/>
        <v/>
      </c>
      <c r="AI12" s="64" t="str">
        <f t="shared" si="9"/>
        <v/>
      </c>
      <c r="AJ12" s="45" t="str">
        <f>IFERROR(IF(ISNUMBER('Opsparede løndele dec21-feb22'!K10),AI12+'Opsparede løndele dec21-feb22'!K10,AI12),"")</f>
        <v/>
      </c>
      <c r="AK12" s="104"/>
    </row>
    <row r="13" spans="1:38" x14ac:dyDescent="0.25">
      <c r="A13" s="50" t="str">
        <f t="shared" si="13"/>
        <v/>
      </c>
      <c r="B13" s="5"/>
      <c r="C13" s="6"/>
      <c r="D13" s="7"/>
      <c r="E13" s="8"/>
      <c r="F13" s="8"/>
      <c r="G13" s="58" t="str">
        <f t="shared" si="10"/>
        <v/>
      </c>
      <c r="H13" s="58" t="str">
        <f t="shared" si="10"/>
        <v/>
      </c>
      <c r="I13" s="58" t="str">
        <f t="shared" si="10"/>
        <v/>
      </c>
      <c r="K13" s="100" t="str">
        <f t="shared" si="11"/>
        <v/>
      </c>
      <c r="U13" s="101"/>
      <c r="V13" s="63" t="str">
        <f t="shared" si="0"/>
        <v/>
      </c>
      <c r="W13" s="63" t="str">
        <f t="shared" si="1"/>
        <v/>
      </c>
      <c r="X13" s="63" t="str">
        <f t="shared" si="2"/>
        <v/>
      </c>
      <c r="Y13" s="63" t="str">
        <f t="shared" si="3"/>
        <v/>
      </c>
      <c r="Z13" s="63" t="str">
        <f t="shared" si="4"/>
        <v/>
      </c>
      <c r="AA13" s="63" t="str">
        <f t="shared" si="5"/>
        <v/>
      </c>
      <c r="AB13" s="37"/>
      <c r="AC13" s="37"/>
      <c r="AD13" s="37"/>
      <c r="AE13" s="82" t="str">
        <f t="shared" si="6"/>
        <v/>
      </c>
      <c r="AF13" s="82" t="str">
        <f t="shared" si="7"/>
        <v/>
      </c>
      <c r="AG13" s="82" t="str">
        <f t="shared" si="8"/>
        <v/>
      </c>
      <c r="AH13" s="125" t="str">
        <f t="shared" si="12"/>
        <v/>
      </c>
      <c r="AI13" s="64" t="str">
        <f t="shared" si="9"/>
        <v/>
      </c>
      <c r="AJ13" s="45" t="str">
        <f>IFERROR(IF(ISNUMBER('Opsparede løndele dec21-feb22'!K11),AI13+'Opsparede løndele dec21-feb22'!K11,AI13),"")</f>
        <v/>
      </c>
    </row>
    <row r="14" spans="1:38" x14ac:dyDescent="0.25">
      <c r="A14" s="50" t="str">
        <f t="shared" si="13"/>
        <v/>
      </c>
      <c r="B14" s="5"/>
      <c r="C14" s="6"/>
      <c r="D14" s="7"/>
      <c r="E14" s="8"/>
      <c r="F14" s="8"/>
      <c r="G14" s="58" t="str">
        <f t="shared" si="10"/>
        <v/>
      </c>
      <c r="H14" s="58" t="str">
        <f t="shared" si="10"/>
        <v/>
      </c>
      <c r="I14" s="58" t="str">
        <f t="shared" si="10"/>
        <v/>
      </c>
      <c r="K14" s="100" t="str">
        <f t="shared" si="11"/>
        <v/>
      </c>
      <c r="U14" s="101"/>
      <c r="V14" s="63" t="str">
        <f t="shared" si="0"/>
        <v/>
      </c>
      <c r="W14" s="63" t="str">
        <f t="shared" si="1"/>
        <v/>
      </c>
      <c r="X14" s="63" t="str">
        <f t="shared" si="2"/>
        <v/>
      </c>
      <c r="Y14" s="63" t="str">
        <f t="shared" si="3"/>
        <v/>
      </c>
      <c r="Z14" s="63" t="str">
        <f t="shared" si="4"/>
        <v/>
      </c>
      <c r="AA14" s="63" t="str">
        <f t="shared" si="5"/>
        <v/>
      </c>
      <c r="AB14" s="37"/>
      <c r="AC14" s="37"/>
      <c r="AD14" s="37"/>
      <c r="AE14" s="82" t="str">
        <f t="shared" si="6"/>
        <v/>
      </c>
      <c r="AF14" s="82" t="str">
        <f t="shared" si="7"/>
        <v/>
      </c>
      <c r="AG14" s="82" t="str">
        <f t="shared" si="8"/>
        <v/>
      </c>
      <c r="AH14" s="125" t="str">
        <f t="shared" si="12"/>
        <v/>
      </c>
      <c r="AI14" s="64" t="str">
        <f t="shared" si="9"/>
        <v/>
      </c>
      <c r="AJ14" s="45" t="str">
        <f>IFERROR(IF(ISNUMBER('Opsparede løndele dec21-feb22'!K12),AI14+'Opsparede løndele dec21-feb22'!K12,AI14),"")</f>
        <v/>
      </c>
    </row>
    <row r="15" spans="1:38" x14ac:dyDescent="0.25">
      <c r="A15" s="50" t="str">
        <f t="shared" si="13"/>
        <v/>
      </c>
      <c r="B15" s="5"/>
      <c r="C15" s="6"/>
      <c r="D15" s="7"/>
      <c r="E15" s="8"/>
      <c r="F15" s="8"/>
      <c r="G15" s="58" t="str">
        <f t="shared" si="10"/>
        <v/>
      </c>
      <c r="H15" s="58" t="str">
        <f t="shared" si="10"/>
        <v/>
      </c>
      <c r="I15" s="58" t="str">
        <f t="shared" si="10"/>
        <v/>
      </c>
      <c r="K15" s="100" t="str">
        <f t="shared" si="11"/>
        <v/>
      </c>
      <c r="U15" s="101"/>
      <c r="V15" s="63" t="str">
        <f t="shared" si="0"/>
        <v/>
      </c>
      <c r="W15" s="63" t="str">
        <f t="shared" si="1"/>
        <v/>
      </c>
      <c r="X15" s="63" t="str">
        <f t="shared" si="2"/>
        <v/>
      </c>
      <c r="Y15" s="63" t="str">
        <f t="shared" si="3"/>
        <v/>
      </c>
      <c r="Z15" s="63" t="str">
        <f t="shared" si="4"/>
        <v/>
      </c>
      <c r="AA15" s="63" t="str">
        <f t="shared" si="5"/>
        <v/>
      </c>
      <c r="AB15" s="37"/>
      <c r="AC15" s="37"/>
      <c r="AD15" s="37"/>
      <c r="AE15" s="82" t="str">
        <f t="shared" si="6"/>
        <v/>
      </c>
      <c r="AF15" s="82" t="str">
        <f t="shared" si="7"/>
        <v/>
      </c>
      <c r="AG15" s="82" t="str">
        <f t="shared" si="8"/>
        <v/>
      </c>
      <c r="AH15" s="125" t="str">
        <f t="shared" si="12"/>
        <v/>
      </c>
      <c r="AI15" s="64" t="str">
        <f t="shared" si="9"/>
        <v/>
      </c>
      <c r="AJ15" s="45" t="str">
        <f>IFERROR(IF(ISNUMBER('Opsparede løndele dec21-feb22'!K13),AI15+'Opsparede løndele dec21-feb22'!K13,AI15),"")</f>
        <v/>
      </c>
    </row>
    <row r="16" spans="1:38" x14ac:dyDescent="0.25">
      <c r="A16" s="50" t="str">
        <f t="shared" si="13"/>
        <v/>
      </c>
      <c r="B16" s="5"/>
      <c r="C16" s="6"/>
      <c r="D16" s="7"/>
      <c r="E16" s="8"/>
      <c r="F16" s="8"/>
      <c r="G16" s="58" t="str">
        <f t="shared" si="10"/>
        <v/>
      </c>
      <c r="H16" s="58" t="str">
        <f t="shared" si="10"/>
        <v/>
      </c>
      <c r="I16" s="58" t="str">
        <f t="shared" si="10"/>
        <v/>
      </c>
      <c r="K16" s="100" t="str">
        <f t="shared" si="11"/>
        <v/>
      </c>
      <c r="U16" s="101"/>
      <c r="V16" s="63" t="str">
        <f t="shared" si="0"/>
        <v/>
      </c>
      <c r="W16" s="63" t="str">
        <f t="shared" si="1"/>
        <v/>
      </c>
      <c r="X16" s="63" t="str">
        <f t="shared" si="2"/>
        <v/>
      </c>
      <c r="Y16" s="63" t="str">
        <f t="shared" si="3"/>
        <v/>
      </c>
      <c r="Z16" s="63" t="str">
        <f t="shared" si="4"/>
        <v/>
      </c>
      <c r="AA16" s="63" t="str">
        <f t="shared" si="5"/>
        <v/>
      </c>
      <c r="AB16" s="37"/>
      <c r="AC16" s="37"/>
      <c r="AD16" s="37"/>
      <c r="AE16" s="82" t="str">
        <f t="shared" si="6"/>
        <v/>
      </c>
      <c r="AF16" s="82" t="str">
        <f t="shared" si="7"/>
        <v/>
      </c>
      <c r="AG16" s="82" t="str">
        <f t="shared" si="8"/>
        <v/>
      </c>
      <c r="AH16" s="125" t="str">
        <f t="shared" si="12"/>
        <v/>
      </c>
      <c r="AI16" s="64" t="str">
        <f t="shared" si="9"/>
        <v/>
      </c>
      <c r="AJ16" s="45" t="str">
        <f>IFERROR(IF(ISNUMBER('Opsparede løndele dec21-feb22'!K14),AI16+'Opsparede løndele dec21-feb22'!K14,AI16),"")</f>
        <v/>
      </c>
    </row>
    <row r="17" spans="1:36" x14ac:dyDescent="0.25">
      <c r="A17" s="50" t="str">
        <f t="shared" si="13"/>
        <v/>
      </c>
      <c r="B17" s="5"/>
      <c r="C17" s="6"/>
      <c r="D17" s="7"/>
      <c r="E17" s="8"/>
      <c r="F17" s="8"/>
      <c r="G17" s="58" t="str">
        <f t="shared" ref="G17:I26" si="14">IF(AND(ISNUMBER($E17),ISNUMBER($F17)),MAX(MIN(NETWORKDAYS(IF($E17&lt;=VLOOKUP(G$6,Matrix_antal_dage,5,FALSE),VLOOKUP(G$6,Matrix_antal_dage,5,FALSE),$E17),IF($F17&gt;=VLOOKUP(G$6,Matrix_antal_dage,6,FALSE),VLOOKUP(G$6,Matrix_antal_dage,6,FALSE),$F17),helligdage),VLOOKUP(G$6,Matrix_antal_dage,7,FALSE)),0),"")</f>
        <v/>
      </c>
      <c r="H17" s="58" t="str">
        <f t="shared" si="14"/>
        <v/>
      </c>
      <c r="I17" s="58" t="str">
        <f t="shared" si="14"/>
        <v/>
      </c>
      <c r="K17" s="100" t="str">
        <f t="shared" si="11"/>
        <v/>
      </c>
      <c r="U17" s="101"/>
      <c r="V17" s="63" t="str">
        <f t="shared" si="0"/>
        <v/>
      </c>
      <c r="W17" s="63" t="str">
        <f t="shared" si="1"/>
        <v/>
      </c>
      <c r="X17" s="63" t="str">
        <f t="shared" si="2"/>
        <v/>
      </c>
      <c r="Y17" s="63" t="str">
        <f t="shared" si="3"/>
        <v/>
      </c>
      <c r="Z17" s="63" t="str">
        <f t="shared" si="4"/>
        <v/>
      </c>
      <c r="AA17" s="63" t="str">
        <f t="shared" si="5"/>
        <v/>
      </c>
      <c r="AB17" s="37"/>
      <c r="AC17" s="37"/>
      <c r="AD17" s="37"/>
      <c r="AE17" s="82" t="str">
        <f t="shared" si="6"/>
        <v/>
      </c>
      <c r="AF17" s="82" t="str">
        <f t="shared" si="7"/>
        <v/>
      </c>
      <c r="AG17" s="82" t="str">
        <f t="shared" si="8"/>
        <v/>
      </c>
      <c r="AH17" s="125" t="str">
        <f t="shared" si="12"/>
        <v/>
      </c>
      <c r="AI17" s="64" t="str">
        <f t="shared" si="9"/>
        <v/>
      </c>
      <c r="AJ17" s="45" t="str">
        <f>IFERROR(IF(ISNUMBER('Opsparede løndele dec21-feb22'!K15),AI17+'Opsparede løndele dec21-feb22'!K15,AI17),"")</f>
        <v/>
      </c>
    </row>
    <row r="18" spans="1:36" x14ac:dyDescent="0.25">
      <c r="A18" s="50" t="str">
        <f t="shared" si="13"/>
        <v/>
      </c>
      <c r="B18" s="5"/>
      <c r="C18" s="6"/>
      <c r="D18" s="7"/>
      <c r="E18" s="8"/>
      <c r="F18" s="8"/>
      <c r="G18" s="58" t="str">
        <f t="shared" si="14"/>
        <v/>
      </c>
      <c r="H18" s="58" t="str">
        <f t="shared" si="14"/>
        <v/>
      </c>
      <c r="I18" s="58" t="str">
        <f t="shared" si="14"/>
        <v/>
      </c>
      <c r="K18" s="100" t="str">
        <f t="shared" si="11"/>
        <v/>
      </c>
      <c r="U18" s="101"/>
      <c r="V18" s="63" t="str">
        <f t="shared" si="0"/>
        <v/>
      </c>
      <c r="W18" s="63" t="str">
        <f t="shared" si="1"/>
        <v/>
      </c>
      <c r="X18" s="63" t="str">
        <f t="shared" si="2"/>
        <v/>
      </c>
      <c r="Y18" s="63" t="str">
        <f t="shared" si="3"/>
        <v/>
      </c>
      <c r="Z18" s="63" t="str">
        <f t="shared" si="4"/>
        <v/>
      </c>
      <c r="AA18" s="63" t="str">
        <f t="shared" si="5"/>
        <v/>
      </c>
      <c r="AB18" s="37"/>
      <c r="AC18" s="37"/>
      <c r="AD18" s="37"/>
      <c r="AE18" s="82" t="str">
        <f t="shared" si="6"/>
        <v/>
      </c>
      <c r="AF18" s="82" t="str">
        <f t="shared" si="7"/>
        <v/>
      </c>
      <c r="AG18" s="82" t="str">
        <f t="shared" si="8"/>
        <v/>
      </c>
      <c r="AH18" s="125" t="str">
        <f t="shared" si="12"/>
        <v/>
      </c>
      <c r="AI18" s="64" t="str">
        <f t="shared" si="9"/>
        <v/>
      </c>
      <c r="AJ18" s="45" t="str">
        <f>IFERROR(IF(ISNUMBER('Opsparede løndele dec21-feb22'!K16),AI18+'Opsparede løndele dec21-feb22'!K16,AI18),"")</f>
        <v/>
      </c>
    </row>
    <row r="19" spans="1:36" x14ac:dyDescent="0.25">
      <c r="A19" s="50" t="str">
        <f t="shared" si="13"/>
        <v/>
      </c>
      <c r="B19" s="5"/>
      <c r="C19" s="6"/>
      <c r="D19" s="7"/>
      <c r="E19" s="8"/>
      <c r="F19" s="8"/>
      <c r="G19" s="58" t="str">
        <f t="shared" si="14"/>
        <v/>
      </c>
      <c r="H19" s="58" t="str">
        <f t="shared" si="14"/>
        <v/>
      </c>
      <c r="I19" s="58" t="str">
        <f t="shared" si="14"/>
        <v/>
      </c>
      <c r="K19" s="100" t="str">
        <f t="shared" si="11"/>
        <v/>
      </c>
      <c r="U19" s="101"/>
      <c r="V19" s="63" t="str">
        <f t="shared" si="0"/>
        <v/>
      </c>
      <c r="W19" s="63" t="str">
        <f t="shared" si="1"/>
        <v/>
      </c>
      <c r="X19" s="63" t="str">
        <f t="shared" si="2"/>
        <v/>
      </c>
      <c r="Y19" s="63" t="str">
        <f t="shared" si="3"/>
        <v/>
      </c>
      <c r="Z19" s="63" t="str">
        <f t="shared" si="4"/>
        <v/>
      </c>
      <c r="AA19" s="63" t="str">
        <f t="shared" si="5"/>
        <v/>
      </c>
      <c r="AB19" s="37"/>
      <c r="AC19" s="37"/>
      <c r="AD19" s="37"/>
      <c r="AE19" s="82" t="str">
        <f t="shared" si="6"/>
        <v/>
      </c>
      <c r="AF19" s="82" t="str">
        <f t="shared" si="7"/>
        <v/>
      </c>
      <c r="AG19" s="82" t="str">
        <f t="shared" si="8"/>
        <v/>
      </c>
      <c r="AH19" s="125" t="str">
        <f t="shared" si="12"/>
        <v/>
      </c>
      <c r="AI19" s="64" t="str">
        <f t="shared" si="9"/>
        <v/>
      </c>
      <c r="AJ19" s="45" t="str">
        <f>IFERROR(IF(ISNUMBER('Opsparede løndele dec21-feb22'!K17),AI19+'Opsparede løndele dec21-feb22'!K17,AI19),"")</f>
        <v/>
      </c>
    </row>
    <row r="20" spans="1:36" x14ac:dyDescent="0.25">
      <c r="A20" s="50" t="str">
        <f t="shared" si="13"/>
        <v/>
      </c>
      <c r="B20" s="5"/>
      <c r="C20" s="6"/>
      <c r="D20" s="7"/>
      <c r="E20" s="8"/>
      <c r="F20" s="8"/>
      <c r="G20" s="58" t="str">
        <f t="shared" si="14"/>
        <v/>
      </c>
      <c r="H20" s="58" t="str">
        <f t="shared" si="14"/>
        <v/>
      </c>
      <c r="I20" s="58" t="str">
        <f t="shared" si="14"/>
        <v/>
      </c>
      <c r="K20" s="100" t="str">
        <f t="shared" si="11"/>
        <v/>
      </c>
      <c r="U20" s="101"/>
      <c r="V20" s="63" t="str">
        <f t="shared" si="0"/>
        <v/>
      </c>
      <c r="W20" s="63" t="str">
        <f t="shared" si="1"/>
        <v/>
      </c>
      <c r="X20" s="63" t="str">
        <f t="shared" si="2"/>
        <v/>
      </c>
      <c r="Y20" s="63" t="str">
        <f t="shared" si="3"/>
        <v/>
      </c>
      <c r="Z20" s="63" t="str">
        <f t="shared" si="4"/>
        <v/>
      </c>
      <c r="AA20" s="63" t="str">
        <f t="shared" si="5"/>
        <v/>
      </c>
      <c r="AB20" s="37"/>
      <c r="AC20" s="37"/>
      <c r="AD20" s="37"/>
      <c r="AE20" s="82" t="str">
        <f t="shared" si="6"/>
        <v/>
      </c>
      <c r="AF20" s="82" t="str">
        <f t="shared" si="7"/>
        <v/>
      </c>
      <c r="AG20" s="82" t="str">
        <f t="shared" si="8"/>
        <v/>
      </c>
      <c r="AH20" s="125" t="str">
        <f t="shared" si="12"/>
        <v/>
      </c>
      <c r="AI20" s="64" t="str">
        <f t="shared" si="9"/>
        <v/>
      </c>
      <c r="AJ20" s="45" t="str">
        <f>IFERROR(IF(ISNUMBER('Opsparede løndele dec21-feb22'!K18),AI20+'Opsparede løndele dec21-feb22'!K18,AI20),"")</f>
        <v/>
      </c>
    </row>
    <row r="21" spans="1:36" x14ac:dyDescent="0.25">
      <c r="A21" s="50" t="str">
        <f t="shared" si="13"/>
        <v/>
      </c>
      <c r="B21" s="5"/>
      <c r="C21" s="6"/>
      <c r="D21" s="7"/>
      <c r="E21" s="8"/>
      <c r="F21" s="8"/>
      <c r="G21" s="58" t="str">
        <f t="shared" si="14"/>
        <v/>
      </c>
      <c r="H21" s="58" t="str">
        <f t="shared" si="14"/>
        <v/>
      </c>
      <c r="I21" s="58" t="str">
        <f t="shared" si="14"/>
        <v/>
      </c>
      <c r="K21" s="100" t="str">
        <f t="shared" si="11"/>
        <v/>
      </c>
      <c r="U21" s="101"/>
      <c r="V21" s="63" t="str">
        <f t="shared" si="0"/>
        <v/>
      </c>
      <c r="W21" s="63" t="str">
        <f t="shared" si="1"/>
        <v/>
      </c>
      <c r="X21" s="63" t="str">
        <f t="shared" si="2"/>
        <v/>
      </c>
      <c r="Y21" s="63" t="str">
        <f t="shared" si="3"/>
        <v/>
      </c>
      <c r="Z21" s="63" t="str">
        <f t="shared" si="4"/>
        <v/>
      </c>
      <c r="AA21" s="63" t="str">
        <f t="shared" si="5"/>
        <v/>
      </c>
      <c r="AB21" s="37"/>
      <c r="AC21" s="37"/>
      <c r="AD21" s="37"/>
      <c r="AE21" s="82" t="str">
        <f t="shared" si="6"/>
        <v/>
      </c>
      <c r="AF21" s="82" t="str">
        <f t="shared" si="7"/>
        <v/>
      </c>
      <c r="AG21" s="82" t="str">
        <f t="shared" si="8"/>
        <v/>
      </c>
      <c r="AH21" s="125" t="str">
        <f t="shared" si="12"/>
        <v/>
      </c>
      <c r="AI21" s="64" t="str">
        <f t="shared" si="9"/>
        <v/>
      </c>
      <c r="AJ21" s="45" t="str">
        <f>IFERROR(IF(ISNUMBER('Opsparede løndele dec21-feb22'!K19),AI21+'Opsparede løndele dec21-feb22'!K19,AI21),"")</f>
        <v/>
      </c>
    </row>
    <row r="22" spans="1:36" x14ac:dyDescent="0.25">
      <c r="A22" s="50" t="str">
        <f t="shared" si="13"/>
        <v/>
      </c>
      <c r="B22" s="5"/>
      <c r="C22" s="6"/>
      <c r="D22" s="7"/>
      <c r="E22" s="8"/>
      <c r="F22" s="8"/>
      <c r="G22" s="58" t="str">
        <f t="shared" si="14"/>
        <v/>
      </c>
      <c r="H22" s="58" t="str">
        <f t="shared" si="14"/>
        <v/>
      </c>
      <c r="I22" s="58" t="str">
        <f t="shared" si="14"/>
        <v/>
      </c>
      <c r="K22" s="100" t="str">
        <f t="shared" si="11"/>
        <v/>
      </c>
      <c r="U22" s="101"/>
      <c r="V22" s="63" t="str">
        <f t="shared" si="0"/>
        <v/>
      </c>
      <c r="W22" s="63" t="str">
        <f t="shared" si="1"/>
        <v/>
      </c>
      <c r="X22" s="63" t="str">
        <f t="shared" si="2"/>
        <v/>
      </c>
      <c r="Y22" s="63" t="str">
        <f t="shared" si="3"/>
        <v/>
      </c>
      <c r="Z22" s="63" t="str">
        <f t="shared" si="4"/>
        <v/>
      </c>
      <c r="AA22" s="63" t="str">
        <f t="shared" si="5"/>
        <v/>
      </c>
      <c r="AB22" s="37"/>
      <c r="AC22" s="37"/>
      <c r="AD22" s="37"/>
      <c r="AE22" s="82" t="str">
        <f t="shared" si="6"/>
        <v/>
      </c>
      <c r="AF22" s="82" t="str">
        <f t="shared" si="7"/>
        <v/>
      </c>
      <c r="AG22" s="82" t="str">
        <f t="shared" si="8"/>
        <v/>
      </c>
      <c r="AH22" s="125" t="str">
        <f t="shared" si="12"/>
        <v/>
      </c>
      <c r="AI22" s="64" t="str">
        <f t="shared" si="9"/>
        <v/>
      </c>
      <c r="AJ22" s="45" t="str">
        <f>IFERROR(IF(ISNUMBER('Opsparede løndele dec21-feb22'!K20),AI22+'Opsparede løndele dec21-feb22'!K20,AI22),"")</f>
        <v/>
      </c>
    </row>
    <row r="23" spans="1:36" x14ac:dyDescent="0.25">
      <c r="A23" s="50" t="str">
        <f t="shared" si="13"/>
        <v/>
      </c>
      <c r="B23" s="5"/>
      <c r="C23" s="6"/>
      <c r="D23" s="7"/>
      <c r="E23" s="8"/>
      <c r="F23" s="8"/>
      <c r="G23" s="58" t="str">
        <f t="shared" si="14"/>
        <v/>
      </c>
      <c r="H23" s="58" t="str">
        <f t="shared" si="14"/>
        <v/>
      </c>
      <c r="I23" s="58" t="str">
        <f t="shared" si="14"/>
        <v/>
      </c>
      <c r="K23" s="100" t="str">
        <f t="shared" si="11"/>
        <v/>
      </c>
      <c r="U23" s="101"/>
      <c r="V23" s="63" t="str">
        <f t="shared" si="0"/>
        <v/>
      </c>
      <c r="W23" s="63" t="str">
        <f t="shared" si="1"/>
        <v/>
      </c>
      <c r="X23" s="63" t="str">
        <f t="shared" si="2"/>
        <v/>
      </c>
      <c r="Y23" s="63" t="str">
        <f t="shared" si="3"/>
        <v/>
      </c>
      <c r="Z23" s="63" t="str">
        <f t="shared" si="4"/>
        <v/>
      </c>
      <c r="AA23" s="63" t="str">
        <f t="shared" si="5"/>
        <v/>
      </c>
      <c r="AB23" s="37"/>
      <c r="AC23" s="37"/>
      <c r="AD23" s="37"/>
      <c r="AE23" s="82" t="str">
        <f t="shared" si="6"/>
        <v/>
      </c>
      <c r="AF23" s="82" t="str">
        <f t="shared" si="7"/>
        <v/>
      </c>
      <c r="AG23" s="82" t="str">
        <f t="shared" si="8"/>
        <v/>
      </c>
      <c r="AH23" s="125" t="str">
        <f t="shared" si="12"/>
        <v/>
      </c>
      <c r="AI23" s="64" t="str">
        <f t="shared" si="9"/>
        <v/>
      </c>
      <c r="AJ23" s="45" t="str">
        <f>IFERROR(IF(ISNUMBER('Opsparede løndele dec21-feb22'!K21),AI23+'Opsparede løndele dec21-feb22'!K21,AI23),"")</f>
        <v/>
      </c>
    </row>
    <row r="24" spans="1:36" x14ac:dyDescent="0.25">
      <c r="A24" s="50" t="str">
        <f t="shared" si="13"/>
        <v/>
      </c>
      <c r="B24" s="5"/>
      <c r="C24" s="6"/>
      <c r="D24" s="7"/>
      <c r="E24" s="8"/>
      <c r="F24" s="8"/>
      <c r="G24" s="58" t="str">
        <f t="shared" si="14"/>
        <v/>
      </c>
      <c r="H24" s="58" t="str">
        <f t="shared" si="14"/>
        <v/>
      </c>
      <c r="I24" s="58" t="str">
        <f t="shared" si="14"/>
        <v/>
      </c>
      <c r="K24" s="100" t="str">
        <f t="shared" si="11"/>
        <v/>
      </c>
      <c r="U24" s="101"/>
      <c r="V24" s="63" t="str">
        <f t="shared" si="0"/>
        <v/>
      </c>
      <c r="W24" s="63" t="str">
        <f t="shared" si="1"/>
        <v/>
      </c>
      <c r="X24" s="63" t="str">
        <f t="shared" si="2"/>
        <v/>
      </c>
      <c r="Y24" s="63" t="str">
        <f t="shared" si="3"/>
        <v/>
      </c>
      <c r="Z24" s="63" t="str">
        <f t="shared" si="4"/>
        <v/>
      </c>
      <c r="AA24" s="63" t="str">
        <f t="shared" si="5"/>
        <v/>
      </c>
      <c r="AB24" s="37"/>
      <c r="AC24" s="37"/>
      <c r="AD24" s="37"/>
      <c r="AE24" s="82" t="str">
        <f t="shared" si="6"/>
        <v/>
      </c>
      <c r="AF24" s="82" t="str">
        <f t="shared" si="7"/>
        <v/>
      </c>
      <c r="AG24" s="82" t="str">
        <f t="shared" si="8"/>
        <v/>
      </c>
      <c r="AH24" s="125" t="str">
        <f t="shared" si="12"/>
        <v/>
      </c>
      <c r="AI24" s="64" t="str">
        <f t="shared" si="9"/>
        <v/>
      </c>
      <c r="AJ24" s="45" t="str">
        <f>IFERROR(IF(ISNUMBER('Opsparede løndele dec21-feb22'!K22),AI24+'Opsparede løndele dec21-feb22'!K22,AI24),"")</f>
        <v/>
      </c>
    </row>
    <row r="25" spans="1:36" x14ac:dyDescent="0.25">
      <c r="A25" s="50" t="str">
        <f t="shared" si="13"/>
        <v/>
      </c>
      <c r="B25" s="5"/>
      <c r="C25" s="6"/>
      <c r="D25" s="7"/>
      <c r="E25" s="8"/>
      <c r="F25" s="8"/>
      <c r="G25" s="58" t="str">
        <f t="shared" si="14"/>
        <v/>
      </c>
      <c r="H25" s="58" t="str">
        <f t="shared" si="14"/>
        <v/>
      </c>
      <c r="I25" s="58" t="str">
        <f t="shared" si="14"/>
        <v/>
      </c>
      <c r="K25" s="100" t="str">
        <f t="shared" si="11"/>
        <v/>
      </c>
      <c r="U25" s="101"/>
      <c r="V25" s="63" t="str">
        <f t="shared" si="0"/>
        <v/>
      </c>
      <c r="W25" s="63" t="str">
        <f t="shared" si="1"/>
        <v/>
      </c>
      <c r="X25" s="63" t="str">
        <f t="shared" si="2"/>
        <v/>
      </c>
      <c r="Y25" s="63" t="str">
        <f t="shared" si="3"/>
        <v/>
      </c>
      <c r="Z25" s="63" t="str">
        <f t="shared" si="4"/>
        <v/>
      </c>
      <c r="AA25" s="63" t="str">
        <f t="shared" si="5"/>
        <v/>
      </c>
      <c r="AB25" s="37"/>
      <c r="AC25" s="37"/>
      <c r="AD25" s="37"/>
      <c r="AE25" s="82" t="str">
        <f t="shared" si="6"/>
        <v/>
      </c>
      <c r="AF25" s="82" t="str">
        <f t="shared" si="7"/>
        <v/>
      </c>
      <c r="AG25" s="82" t="str">
        <f t="shared" si="8"/>
        <v/>
      </c>
      <c r="AH25" s="125" t="str">
        <f t="shared" si="12"/>
        <v/>
      </c>
      <c r="AI25" s="64" t="str">
        <f t="shared" si="9"/>
        <v/>
      </c>
      <c r="AJ25" s="45" t="str">
        <f>IFERROR(IF(ISNUMBER('Opsparede løndele dec21-feb22'!K23),AI25+'Opsparede løndele dec21-feb22'!K23,AI25),"")</f>
        <v/>
      </c>
    </row>
    <row r="26" spans="1:36" x14ac:dyDescent="0.25">
      <c r="A26" s="50" t="str">
        <f t="shared" si="13"/>
        <v/>
      </c>
      <c r="B26" s="5"/>
      <c r="C26" s="6"/>
      <c r="D26" s="7"/>
      <c r="E26" s="8"/>
      <c r="F26" s="8"/>
      <c r="G26" s="58" t="str">
        <f t="shared" si="14"/>
        <v/>
      </c>
      <c r="H26" s="58" t="str">
        <f t="shared" si="14"/>
        <v/>
      </c>
      <c r="I26" s="58" t="str">
        <f t="shared" si="14"/>
        <v/>
      </c>
      <c r="K26" s="100" t="str">
        <f t="shared" si="11"/>
        <v/>
      </c>
      <c r="U26" s="101"/>
      <c r="V26" s="63" t="str">
        <f t="shared" si="0"/>
        <v/>
      </c>
      <c r="W26" s="63" t="str">
        <f t="shared" si="1"/>
        <v/>
      </c>
      <c r="X26" s="63" t="str">
        <f t="shared" si="2"/>
        <v/>
      </c>
      <c r="Y26" s="63" t="str">
        <f t="shared" si="3"/>
        <v/>
      </c>
      <c r="Z26" s="63" t="str">
        <f t="shared" si="4"/>
        <v/>
      </c>
      <c r="AA26" s="63" t="str">
        <f t="shared" si="5"/>
        <v/>
      </c>
      <c r="AB26" s="37"/>
      <c r="AC26" s="37"/>
      <c r="AD26" s="37"/>
      <c r="AE26" s="82" t="str">
        <f t="shared" si="6"/>
        <v/>
      </c>
      <c r="AF26" s="82" t="str">
        <f t="shared" si="7"/>
        <v/>
      </c>
      <c r="AG26" s="82" t="str">
        <f t="shared" si="8"/>
        <v/>
      </c>
      <c r="AH26" s="125" t="str">
        <f t="shared" si="12"/>
        <v/>
      </c>
      <c r="AI26" s="64" t="str">
        <f t="shared" si="9"/>
        <v/>
      </c>
      <c r="AJ26" s="45" t="str">
        <f>IFERROR(IF(ISNUMBER('Opsparede løndele dec21-feb22'!K24),AI26+'Opsparede løndele dec21-feb22'!K24,AI26),"")</f>
        <v/>
      </c>
    </row>
    <row r="27" spans="1:36" x14ac:dyDescent="0.25">
      <c r="A27" s="50" t="str">
        <f t="shared" si="13"/>
        <v/>
      </c>
      <c r="B27" s="5"/>
      <c r="C27" s="6"/>
      <c r="D27" s="7"/>
      <c r="E27" s="8"/>
      <c r="F27" s="8"/>
      <c r="G27" s="58" t="str">
        <f t="shared" ref="G27:I36" si="15">IF(AND(ISNUMBER($E27),ISNUMBER($F27)),MAX(MIN(NETWORKDAYS(IF($E27&lt;=VLOOKUP(G$6,Matrix_antal_dage,5,FALSE),VLOOKUP(G$6,Matrix_antal_dage,5,FALSE),$E27),IF($F27&gt;=VLOOKUP(G$6,Matrix_antal_dage,6,FALSE),VLOOKUP(G$6,Matrix_antal_dage,6,FALSE),$F27),helligdage),VLOOKUP(G$6,Matrix_antal_dage,7,FALSE)),0),"")</f>
        <v/>
      </c>
      <c r="H27" s="58" t="str">
        <f t="shared" si="15"/>
        <v/>
      </c>
      <c r="I27" s="58" t="str">
        <f t="shared" si="15"/>
        <v/>
      </c>
      <c r="K27" s="100" t="str">
        <f t="shared" si="11"/>
        <v/>
      </c>
      <c r="U27" s="101"/>
      <c r="V27" s="63" t="str">
        <f t="shared" si="0"/>
        <v/>
      </c>
      <c r="W27" s="63" t="str">
        <f t="shared" si="1"/>
        <v/>
      </c>
      <c r="X27" s="63" t="str">
        <f t="shared" si="2"/>
        <v/>
      </c>
      <c r="Y27" s="63" t="str">
        <f t="shared" si="3"/>
        <v/>
      </c>
      <c r="Z27" s="63" t="str">
        <f t="shared" si="4"/>
        <v/>
      </c>
      <c r="AA27" s="63" t="str">
        <f t="shared" si="5"/>
        <v/>
      </c>
      <c r="AB27" s="37"/>
      <c r="AC27" s="37"/>
      <c r="AD27" s="37"/>
      <c r="AE27" s="82" t="str">
        <f t="shared" si="6"/>
        <v/>
      </c>
      <c r="AF27" s="82" t="str">
        <f t="shared" si="7"/>
        <v/>
      </c>
      <c r="AG27" s="82" t="str">
        <f t="shared" si="8"/>
        <v/>
      </c>
      <c r="AH27" s="125" t="str">
        <f t="shared" si="12"/>
        <v/>
      </c>
      <c r="AI27" s="64" t="str">
        <f t="shared" si="9"/>
        <v/>
      </c>
      <c r="AJ27" s="45" t="str">
        <f>IFERROR(IF(ISNUMBER('Opsparede løndele dec21-feb22'!K25),AI27+'Opsparede løndele dec21-feb22'!K25,AI27),"")</f>
        <v/>
      </c>
    </row>
    <row r="28" spans="1:36" x14ac:dyDescent="0.25">
      <c r="A28" s="50" t="str">
        <f t="shared" si="13"/>
        <v/>
      </c>
      <c r="B28" s="5"/>
      <c r="C28" s="6"/>
      <c r="D28" s="7"/>
      <c r="E28" s="8"/>
      <c r="F28" s="8"/>
      <c r="G28" s="58" t="str">
        <f t="shared" si="15"/>
        <v/>
      </c>
      <c r="H28" s="58" t="str">
        <f t="shared" si="15"/>
        <v/>
      </c>
      <c r="I28" s="58" t="str">
        <f t="shared" si="15"/>
        <v/>
      </c>
      <c r="K28" s="100" t="str">
        <f t="shared" si="11"/>
        <v/>
      </c>
      <c r="U28" s="101"/>
      <c r="V28" s="63" t="str">
        <f t="shared" si="0"/>
        <v/>
      </c>
      <c r="W28" s="63" t="str">
        <f t="shared" si="1"/>
        <v/>
      </c>
      <c r="X28" s="63" t="str">
        <f t="shared" si="2"/>
        <v/>
      </c>
      <c r="Y28" s="63" t="str">
        <f t="shared" si="3"/>
        <v/>
      </c>
      <c r="Z28" s="63" t="str">
        <f t="shared" si="4"/>
        <v/>
      </c>
      <c r="AA28" s="63" t="str">
        <f t="shared" si="5"/>
        <v/>
      </c>
      <c r="AB28" s="37"/>
      <c r="AC28" s="37"/>
      <c r="AD28" s="37"/>
      <c r="AE28" s="82" t="str">
        <f t="shared" si="6"/>
        <v/>
      </c>
      <c r="AF28" s="82" t="str">
        <f t="shared" si="7"/>
        <v/>
      </c>
      <c r="AG28" s="82" t="str">
        <f t="shared" si="8"/>
        <v/>
      </c>
      <c r="AH28" s="125" t="str">
        <f t="shared" si="12"/>
        <v/>
      </c>
      <c r="AI28" s="64" t="str">
        <f t="shared" si="9"/>
        <v/>
      </c>
      <c r="AJ28" s="45" t="str">
        <f>IFERROR(IF(ISNUMBER('Opsparede løndele dec21-feb22'!K26),AI28+'Opsparede løndele dec21-feb22'!K26,AI28),"")</f>
        <v/>
      </c>
    </row>
    <row r="29" spans="1:36" x14ac:dyDescent="0.25">
      <c r="A29" s="50" t="str">
        <f t="shared" si="13"/>
        <v/>
      </c>
      <c r="B29" s="5"/>
      <c r="C29" s="6"/>
      <c r="D29" s="7"/>
      <c r="E29" s="8"/>
      <c r="F29" s="8"/>
      <c r="G29" s="58" t="str">
        <f t="shared" si="15"/>
        <v/>
      </c>
      <c r="H29" s="58" t="str">
        <f t="shared" si="15"/>
        <v/>
      </c>
      <c r="I29" s="58" t="str">
        <f t="shared" si="15"/>
        <v/>
      </c>
      <c r="K29" s="100" t="str">
        <f t="shared" si="11"/>
        <v/>
      </c>
      <c r="U29" s="101"/>
      <c r="V29" s="63" t="str">
        <f t="shared" si="0"/>
        <v/>
      </c>
      <c r="W29" s="63" t="str">
        <f t="shared" si="1"/>
        <v/>
      </c>
      <c r="X29" s="63" t="str">
        <f t="shared" si="2"/>
        <v/>
      </c>
      <c r="Y29" s="63" t="str">
        <f t="shared" si="3"/>
        <v/>
      </c>
      <c r="Z29" s="63" t="str">
        <f t="shared" si="4"/>
        <v/>
      </c>
      <c r="AA29" s="63" t="str">
        <f t="shared" si="5"/>
        <v/>
      </c>
      <c r="AB29" s="37"/>
      <c r="AC29" s="37"/>
      <c r="AD29" s="37"/>
      <c r="AE29" s="82" t="str">
        <f t="shared" si="6"/>
        <v/>
      </c>
      <c r="AF29" s="82" t="str">
        <f t="shared" si="7"/>
        <v/>
      </c>
      <c r="AG29" s="82" t="str">
        <f t="shared" si="8"/>
        <v/>
      </c>
      <c r="AH29" s="125" t="str">
        <f t="shared" si="12"/>
        <v/>
      </c>
      <c r="AI29" s="64" t="str">
        <f t="shared" si="9"/>
        <v/>
      </c>
      <c r="AJ29" s="45" t="str">
        <f>IFERROR(IF(ISNUMBER('Opsparede løndele dec21-feb22'!K27),AI29+'Opsparede løndele dec21-feb22'!K27,AI29),"")</f>
        <v/>
      </c>
    </row>
    <row r="30" spans="1:36" x14ac:dyDescent="0.25">
      <c r="A30" s="50" t="str">
        <f t="shared" si="13"/>
        <v/>
      </c>
      <c r="B30" s="5"/>
      <c r="C30" s="6"/>
      <c r="D30" s="7"/>
      <c r="E30" s="8"/>
      <c r="F30" s="8"/>
      <c r="G30" s="58" t="str">
        <f t="shared" si="15"/>
        <v/>
      </c>
      <c r="H30" s="58" t="str">
        <f t="shared" si="15"/>
        <v/>
      </c>
      <c r="I30" s="58" t="str">
        <f t="shared" si="15"/>
        <v/>
      </c>
      <c r="K30" s="100" t="str">
        <f t="shared" si="11"/>
        <v/>
      </c>
      <c r="U30" s="101"/>
      <c r="V30" s="63" t="str">
        <f t="shared" si="0"/>
        <v/>
      </c>
      <c r="W30" s="63" t="str">
        <f t="shared" si="1"/>
        <v/>
      </c>
      <c r="X30" s="63" t="str">
        <f t="shared" si="2"/>
        <v/>
      </c>
      <c r="Y30" s="63" t="str">
        <f t="shared" si="3"/>
        <v/>
      </c>
      <c r="Z30" s="63" t="str">
        <f t="shared" si="4"/>
        <v/>
      </c>
      <c r="AA30" s="63" t="str">
        <f t="shared" si="5"/>
        <v/>
      </c>
      <c r="AB30" s="37"/>
      <c r="AC30" s="37"/>
      <c r="AD30" s="37"/>
      <c r="AE30" s="82" t="str">
        <f t="shared" si="6"/>
        <v/>
      </c>
      <c r="AF30" s="82" t="str">
        <f t="shared" si="7"/>
        <v/>
      </c>
      <c r="AG30" s="82" t="str">
        <f t="shared" si="8"/>
        <v/>
      </c>
      <c r="AH30" s="125" t="str">
        <f t="shared" si="12"/>
        <v/>
      </c>
      <c r="AI30" s="64" t="str">
        <f t="shared" si="9"/>
        <v/>
      </c>
      <c r="AJ30" s="45" t="str">
        <f>IFERROR(IF(ISNUMBER('Opsparede løndele dec21-feb22'!K28),AI30+'Opsparede løndele dec21-feb22'!K28,AI30),"")</f>
        <v/>
      </c>
    </row>
    <row r="31" spans="1:36" x14ac:dyDescent="0.25">
      <c r="A31" s="50" t="str">
        <f t="shared" si="13"/>
        <v/>
      </c>
      <c r="B31" s="5"/>
      <c r="C31" s="6"/>
      <c r="D31" s="7"/>
      <c r="E31" s="8"/>
      <c r="F31" s="8"/>
      <c r="G31" s="58" t="str">
        <f t="shared" si="15"/>
        <v/>
      </c>
      <c r="H31" s="58" t="str">
        <f t="shared" si="15"/>
        <v/>
      </c>
      <c r="I31" s="58" t="str">
        <f t="shared" si="15"/>
        <v/>
      </c>
      <c r="K31" s="100" t="str">
        <f t="shared" si="11"/>
        <v/>
      </c>
      <c r="U31" s="101"/>
      <c r="V31" s="63" t="str">
        <f t="shared" si="0"/>
        <v/>
      </c>
      <c r="W31" s="63" t="str">
        <f t="shared" si="1"/>
        <v/>
      </c>
      <c r="X31" s="63" t="str">
        <f t="shared" si="2"/>
        <v/>
      </c>
      <c r="Y31" s="63" t="str">
        <f t="shared" si="3"/>
        <v/>
      </c>
      <c r="Z31" s="63" t="str">
        <f t="shared" si="4"/>
        <v/>
      </c>
      <c r="AA31" s="63" t="str">
        <f t="shared" si="5"/>
        <v/>
      </c>
      <c r="AB31" s="37"/>
      <c r="AC31" s="37"/>
      <c r="AD31" s="37"/>
      <c r="AE31" s="82" t="str">
        <f t="shared" si="6"/>
        <v/>
      </c>
      <c r="AF31" s="82" t="str">
        <f t="shared" si="7"/>
        <v/>
      </c>
      <c r="AG31" s="82" t="str">
        <f t="shared" si="8"/>
        <v/>
      </c>
      <c r="AH31" s="125" t="str">
        <f t="shared" si="12"/>
        <v/>
      </c>
      <c r="AI31" s="64" t="str">
        <f t="shared" si="9"/>
        <v/>
      </c>
      <c r="AJ31" s="45" t="str">
        <f>IFERROR(IF(ISNUMBER('Opsparede løndele dec21-feb22'!K29),AI31+'Opsparede løndele dec21-feb22'!K29,AI31),"")</f>
        <v/>
      </c>
    </row>
    <row r="32" spans="1:36" x14ac:dyDescent="0.25">
      <c r="A32" s="50" t="str">
        <f t="shared" si="13"/>
        <v/>
      </c>
      <c r="B32" s="5"/>
      <c r="C32" s="6"/>
      <c r="D32" s="7"/>
      <c r="E32" s="8"/>
      <c r="F32" s="8"/>
      <c r="G32" s="58" t="str">
        <f t="shared" si="15"/>
        <v/>
      </c>
      <c r="H32" s="58" t="str">
        <f t="shared" si="15"/>
        <v/>
      </c>
      <c r="I32" s="58" t="str">
        <f t="shared" si="15"/>
        <v/>
      </c>
      <c r="K32" s="100" t="str">
        <f t="shared" si="11"/>
        <v/>
      </c>
      <c r="U32" s="101"/>
      <c r="V32" s="63" t="str">
        <f t="shared" si="0"/>
        <v/>
      </c>
      <c r="W32" s="63" t="str">
        <f t="shared" si="1"/>
        <v/>
      </c>
      <c r="X32" s="63" t="str">
        <f t="shared" si="2"/>
        <v/>
      </c>
      <c r="Y32" s="63" t="str">
        <f t="shared" si="3"/>
        <v/>
      </c>
      <c r="Z32" s="63" t="str">
        <f t="shared" si="4"/>
        <v/>
      </c>
      <c r="AA32" s="63" t="str">
        <f t="shared" si="5"/>
        <v/>
      </c>
      <c r="AB32" s="37"/>
      <c r="AC32" s="37"/>
      <c r="AD32" s="37"/>
      <c r="AE32" s="82" t="str">
        <f t="shared" si="6"/>
        <v/>
      </c>
      <c r="AF32" s="82" t="str">
        <f t="shared" si="7"/>
        <v/>
      </c>
      <c r="AG32" s="82" t="str">
        <f t="shared" si="8"/>
        <v/>
      </c>
      <c r="AH32" s="125" t="str">
        <f t="shared" si="12"/>
        <v/>
      </c>
      <c r="AI32" s="64" t="str">
        <f t="shared" si="9"/>
        <v/>
      </c>
      <c r="AJ32" s="45" t="str">
        <f>IFERROR(IF(ISNUMBER('Opsparede løndele dec21-feb22'!K30),AI32+'Opsparede løndele dec21-feb22'!K30,AI32),"")</f>
        <v/>
      </c>
    </row>
    <row r="33" spans="1:36" x14ac:dyDescent="0.25">
      <c r="A33" s="50" t="str">
        <f t="shared" si="13"/>
        <v/>
      </c>
      <c r="B33" s="5"/>
      <c r="C33" s="6"/>
      <c r="D33" s="7"/>
      <c r="E33" s="8"/>
      <c r="F33" s="8"/>
      <c r="G33" s="58" t="str">
        <f t="shared" si="15"/>
        <v/>
      </c>
      <c r="H33" s="58" t="str">
        <f t="shared" si="15"/>
        <v/>
      </c>
      <c r="I33" s="58" t="str">
        <f t="shared" si="15"/>
        <v/>
      </c>
      <c r="K33" s="100" t="str">
        <f t="shared" si="11"/>
        <v/>
      </c>
      <c r="U33" s="101"/>
      <c r="V33" s="63" t="str">
        <f t="shared" si="0"/>
        <v/>
      </c>
      <c r="W33" s="63" t="str">
        <f t="shared" si="1"/>
        <v/>
      </c>
      <c r="X33" s="63" t="str">
        <f t="shared" si="2"/>
        <v/>
      </c>
      <c r="Y33" s="63" t="str">
        <f t="shared" si="3"/>
        <v/>
      </c>
      <c r="Z33" s="63" t="str">
        <f t="shared" si="4"/>
        <v/>
      </c>
      <c r="AA33" s="63" t="str">
        <f t="shared" si="5"/>
        <v/>
      </c>
      <c r="AB33" s="37"/>
      <c r="AC33" s="37"/>
      <c r="AD33" s="37"/>
      <c r="AE33" s="82" t="str">
        <f t="shared" si="6"/>
        <v/>
      </c>
      <c r="AF33" s="82" t="str">
        <f t="shared" si="7"/>
        <v/>
      </c>
      <c r="AG33" s="82" t="str">
        <f t="shared" si="8"/>
        <v/>
      </c>
      <c r="AH33" s="125" t="str">
        <f t="shared" si="12"/>
        <v/>
      </c>
      <c r="AI33" s="64" t="str">
        <f t="shared" si="9"/>
        <v/>
      </c>
      <c r="AJ33" s="45" t="str">
        <f>IFERROR(IF(ISNUMBER('Opsparede løndele dec21-feb22'!K31),AI33+'Opsparede løndele dec21-feb22'!K31,AI33),"")</f>
        <v/>
      </c>
    </row>
    <row r="34" spans="1:36" x14ac:dyDescent="0.25">
      <c r="A34" s="50" t="str">
        <f t="shared" si="13"/>
        <v/>
      </c>
      <c r="B34" s="5"/>
      <c r="C34" s="10"/>
      <c r="D34" s="11"/>
      <c r="E34" s="8"/>
      <c r="F34" s="8"/>
      <c r="G34" s="58" t="str">
        <f t="shared" si="15"/>
        <v/>
      </c>
      <c r="H34" s="58" t="str">
        <f t="shared" si="15"/>
        <v/>
      </c>
      <c r="I34" s="58" t="str">
        <f t="shared" si="15"/>
        <v/>
      </c>
      <c r="K34" s="100" t="str">
        <f t="shared" si="11"/>
        <v/>
      </c>
      <c r="U34" s="101"/>
      <c r="V34" s="63" t="str">
        <f t="shared" si="0"/>
        <v/>
      </c>
      <c r="W34" s="63" t="str">
        <f t="shared" si="1"/>
        <v/>
      </c>
      <c r="X34" s="63" t="str">
        <f t="shared" si="2"/>
        <v/>
      </c>
      <c r="Y34" s="63" t="str">
        <f t="shared" si="3"/>
        <v/>
      </c>
      <c r="Z34" s="63" t="str">
        <f t="shared" si="4"/>
        <v/>
      </c>
      <c r="AA34" s="63" t="str">
        <f t="shared" si="5"/>
        <v/>
      </c>
      <c r="AB34" s="37"/>
      <c r="AC34" s="37"/>
      <c r="AD34" s="37"/>
      <c r="AE34" s="82" t="str">
        <f t="shared" si="6"/>
        <v/>
      </c>
      <c r="AF34" s="82" t="str">
        <f t="shared" si="7"/>
        <v/>
      </c>
      <c r="AG34" s="82" t="str">
        <f t="shared" si="8"/>
        <v/>
      </c>
      <c r="AH34" s="125" t="str">
        <f t="shared" si="12"/>
        <v/>
      </c>
      <c r="AI34" s="64" t="str">
        <f t="shared" si="9"/>
        <v/>
      </c>
      <c r="AJ34" s="45" t="str">
        <f>IFERROR(IF(ISNUMBER('Opsparede løndele dec21-feb22'!K32),AI34+'Opsparede løndele dec21-feb22'!K32,AI34),"")</f>
        <v/>
      </c>
    </row>
    <row r="35" spans="1:36" x14ac:dyDescent="0.25">
      <c r="A35" s="50" t="str">
        <f t="shared" si="13"/>
        <v/>
      </c>
      <c r="B35" s="5"/>
      <c r="C35" s="6"/>
      <c r="D35" s="7"/>
      <c r="E35" s="8"/>
      <c r="F35" s="8"/>
      <c r="G35" s="58" t="str">
        <f t="shared" si="15"/>
        <v/>
      </c>
      <c r="H35" s="58" t="str">
        <f t="shared" si="15"/>
        <v/>
      </c>
      <c r="I35" s="58" t="str">
        <f t="shared" si="15"/>
        <v/>
      </c>
      <c r="K35" s="100" t="str">
        <f t="shared" si="11"/>
        <v/>
      </c>
      <c r="U35" s="101"/>
      <c r="V35" s="63" t="str">
        <f t="shared" si="0"/>
        <v/>
      </c>
      <c r="W35" s="63" t="str">
        <f t="shared" si="1"/>
        <v/>
      </c>
      <c r="X35" s="63" t="str">
        <f t="shared" si="2"/>
        <v/>
      </c>
      <c r="Y35" s="63" t="str">
        <f t="shared" si="3"/>
        <v/>
      </c>
      <c r="Z35" s="63" t="str">
        <f t="shared" si="4"/>
        <v/>
      </c>
      <c r="AA35" s="63" t="str">
        <f t="shared" si="5"/>
        <v/>
      </c>
      <c r="AB35" s="37"/>
      <c r="AC35" s="37"/>
      <c r="AD35" s="37"/>
      <c r="AE35" s="82" t="str">
        <f t="shared" si="6"/>
        <v/>
      </c>
      <c r="AF35" s="82" t="str">
        <f t="shared" si="7"/>
        <v/>
      </c>
      <c r="AG35" s="82" t="str">
        <f t="shared" si="8"/>
        <v/>
      </c>
      <c r="AH35" s="125" t="str">
        <f t="shared" si="12"/>
        <v/>
      </c>
      <c r="AI35" s="64" t="str">
        <f t="shared" si="9"/>
        <v/>
      </c>
      <c r="AJ35" s="45" t="str">
        <f>IFERROR(IF(ISNUMBER('Opsparede løndele dec21-feb22'!K33),AI35+'Opsparede løndele dec21-feb22'!K33,AI35),"")</f>
        <v/>
      </c>
    </row>
    <row r="36" spans="1:36" x14ac:dyDescent="0.25">
      <c r="A36" s="50" t="str">
        <f t="shared" si="13"/>
        <v/>
      </c>
      <c r="B36" s="5"/>
      <c r="C36" s="6"/>
      <c r="D36" s="7"/>
      <c r="E36" s="8"/>
      <c r="F36" s="8"/>
      <c r="G36" s="58" t="str">
        <f t="shared" si="15"/>
        <v/>
      </c>
      <c r="H36" s="58" t="str">
        <f t="shared" si="15"/>
        <v/>
      </c>
      <c r="I36" s="58" t="str">
        <f t="shared" si="15"/>
        <v/>
      </c>
      <c r="K36" s="100" t="str">
        <f t="shared" si="11"/>
        <v/>
      </c>
      <c r="U36" s="101"/>
      <c r="V36" s="63" t="str">
        <f t="shared" si="0"/>
        <v/>
      </c>
      <c r="W36" s="63" t="str">
        <f t="shared" si="1"/>
        <v/>
      </c>
      <c r="X36" s="63" t="str">
        <f t="shared" si="2"/>
        <v/>
      </c>
      <c r="Y36" s="63" t="str">
        <f t="shared" si="3"/>
        <v/>
      </c>
      <c r="Z36" s="63" t="str">
        <f t="shared" si="4"/>
        <v/>
      </c>
      <c r="AA36" s="63" t="str">
        <f t="shared" si="5"/>
        <v/>
      </c>
      <c r="AB36" s="37"/>
      <c r="AC36" s="37"/>
      <c r="AD36" s="37"/>
      <c r="AE36" s="82" t="str">
        <f t="shared" si="6"/>
        <v/>
      </c>
      <c r="AF36" s="82" t="str">
        <f t="shared" si="7"/>
        <v/>
      </c>
      <c r="AG36" s="82" t="str">
        <f t="shared" si="8"/>
        <v/>
      </c>
      <c r="AH36" s="125" t="str">
        <f t="shared" si="12"/>
        <v/>
      </c>
      <c r="AI36" s="64" t="str">
        <f t="shared" si="9"/>
        <v/>
      </c>
      <c r="AJ36" s="45" t="str">
        <f>IFERROR(IF(ISNUMBER('Opsparede løndele dec21-feb22'!K34),AI36+'Opsparede løndele dec21-feb22'!K34,AI36),"")</f>
        <v/>
      </c>
    </row>
    <row r="37" spans="1:36" x14ac:dyDescent="0.25">
      <c r="A37" s="50" t="str">
        <f t="shared" si="13"/>
        <v/>
      </c>
      <c r="B37" s="5"/>
      <c r="C37" s="6"/>
      <c r="D37" s="7"/>
      <c r="E37" s="8"/>
      <c r="F37" s="8"/>
      <c r="G37" s="58" t="str">
        <f t="shared" ref="G37:I46" si="16">IF(AND(ISNUMBER($E37),ISNUMBER($F37)),MAX(MIN(NETWORKDAYS(IF($E37&lt;=VLOOKUP(G$6,Matrix_antal_dage,5,FALSE),VLOOKUP(G$6,Matrix_antal_dage,5,FALSE),$E37),IF($F37&gt;=VLOOKUP(G$6,Matrix_antal_dage,6,FALSE),VLOOKUP(G$6,Matrix_antal_dage,6,FALSE),$F37),helligdage),VLOOKUP(G$6,Matrix_antal_dage,7,FALSE)),0),"")</f>
        <v/>
      </c>
      <c r="H37" s="58" t="str">
        <f t="shared" si="16"/>
        <v/>
      </c>
      <c r="I37" s="58" t="str">
        <f t="shared" si="16"/>
        <v/>
      </c>
      <c r="K37" s="100" t="str">
        <f t="shared" si="11"/>
        <v/>
      </c>
      <c r="U37" s="101"/>
      <c r="V37" s="63" t="str">
        <f t="shared" si="0"/>
        <v/>
      </c>
      <c r="W37" s="63" t="str">
        <f t="shared" si="1"/>
        <v/>
      </c>
      <c r="X37" s="63" t="str">
        <f t="shared" si="2"/>
        <v/>
      </c>
      <c r="Y37" s="63" t="str">
        <f t="shared" si="3"/>
        <v/>
      </c>
      <c r="Z37" s="63" t="str">
        <f t="shared" si="4"/>
        <v/>
      </c>
      <c r="AA37" s="63" t="str">
        <f t="shared" si="5"/>
        <v/>
      </c>
      <c r="AB37" s="37"/>
      <c r="AC37" s="37"/>
      <c r="AD37" s="37"/>
      <c r="AE37" s="82" t="str">
        <f t="shared" si="6"/>
        <v/>
      </c>
      <c r="AF37" s="82" t="str">
        <f t="shared" si="7"/>
        <v/>
      </c>
      <c r="AG37" s="82" t="str">
        <f t="shared" si="8"/>
        <v/>
      </c>
      <c r="AH37" s="125" t="str">
        <f t="shared" si="12"/>
        <v/>
      </c>
      <c r="AI37" s="64" t="str">
        <f t="shared" si="9"/>
        <v/>
      </c>
      <c r="AJ37" s="45" t="str">
        <f>IFERROR(IF(ISNUMBER('Opsparede løndele dec21-feb22'!K35),AI37+'Opsparede løndele dec21-feb22'!K35,AI37),"")</f>
        <v/>
      </c>
    </row>
    <row r="38" spans="1:36" x14ac:dyDescent="0.25">
      <c r="A38" s="50" t="str">
        <f t="shared" si="13"/>
        <v/>
      </c>
      <c r="B38" s="5"/>
      <c r="C38" s="6"/>
      <c r="D38" s="7"/>
      <c r="E38" s="8"/>
      <c r="F38" s="8"/>
      <c r="G38" s="58" t="str">
        <f t="shared" si="16"/>
        <v/>
      </c>
      <c r="H38" s="58" t="str">
        <f t="shared" si="16"/>
        <v/>
      </c>
      <c r="I38" s="58" t="str">
        <f t="shared" si="16"/>
        <v/>
      </c>
      <c r="K38" s="100" t="str">
        <f t="shared" si="11"/>
        <v/>
      </c>
      <c r="U38" s="101"/>
      <c r="V38" s="63" t="str">
        <f t="shared" si="0"/>
        <v/>
      </c>
      <c r="W38" s="63" t="str">
        <f t="shared" si="1"/>
        <v/>
      </c>
      <c r="X38" s="63" t="str">
        <f t="shared" si="2"/>
        <v/>
      </c>
      <c r="Y38" s="63" t="str">
        <f t="shared" si="3"/>
        <v/>
      </c>
      <c r="Z38" s="63" t="str">
        <f t="shared" si="4"/>
        <v/>
      </c>
      <c r="AA38" s="63" t="str">
        <f t="shared" si="5"/>
        <v/>
      </c>
      <c r="AB38" s="37"/>
      <c r="AC38" s="37"/>
      <c r="AD38" s="37"/>
      <c r="AE38" s="82" t="str">
        <f t="shared" si="6"/>
        <v/>
      </c>
      <c r="AF38" s="82" t="str">
        <f t="shared" si="7"/>
        <v/>
      </c>
      <c r="AG38" s="82" t="str">
        <f t="shared" si="8"/>
        <v/>
      </c>
      <c r="AH38" s="125" t="str">
        <f t="shared" si="12"/>
        <v/>
      </c>
      <c r="AI38" s="64" t="str">
        <f t="shared" si="9"/>
        <v/>
      </c>
      <c r="AJ38" s="45" t="str">
        <f>IFERROR(IF(ISNUMBER('Opsparede løndele dec21-feb22'!K36),AI38+'Opsparede løndele dec21-feb22'!K36,AI38),"")</f>
        <v/>
      </c>
    </row>
    <row r="39" spans="1:36" x14ac:dyDescent="0.25">
      <c r="A39" s="50" t="str">
        <f t="shared" si="13"/>
        <v/>
      </c>
      <c r="B39" s="5"/>
      <c r="C39" s="6"/>
      <c r="D39" s="7"/>
      <c r="E39" s="8"/>
      <c r="F39" s="8"/>
      <c r="G39" s="58" t="str">
        <f t="shared" si="16"/>
        <v/>
      </c>
      <c r="H39" s="58" t="str">
        <f t="shared" si="16"/>
        <v/>
      </c>
      <c r="I39" s="58" t="str">
        <f t="shared" si="16"/>
        <v/>
      </c>
      <c r="K39" s="100" t="str">
        <f t="shared" si="11"/>
        <v/>
      </c>
      <c r="U39" s="101"/>
      <c r="V39" s="63" t="str">
        <f t="shared" si="0"/>
        <v/>
      </c>
      <c r="W39" s="63" t="str">
        <f t="shared" si="1"/>
        <v/>
      </c>
      <c r="X39" s="63" t="str">
        <f t="shared" si="2"/>
        <v/>
      </c>
      <c r="Y39" s="63" t="str">
        <f t="shared" si="3"/>
        <v/>
      </c>
      <c r="Z39" s="63" t="str">
        <f t="shared" si="4"/>
        <v/>
      </c>
      <c r="AA39" s="63" t="str">
        <f t="shared" si="5"/>
        <v/>
      </c>
      <c r="AB39" s="37"/>
      <c r="AC39" s="37"/>
      <c r="AD39" s="37"/>
      <c r="AE39" s="82" t="str">
        <f t="shared" si="6"/>
        <v/>
      </c>
      <c r="AF39" s="82" t="str">
        <f t="shared" si="7"/>
        <v/>
      </c>
      <c r="AG39" s="82" t="str">
        <f t="shared" si="8"/>
        <v/>
      </c>
      <c r="AH39" s="125" t="str">
        <f t="shared" si="12"/>
        <v/>
      </c>
      <c r="AI39" s="64" t="str">
        <f t="shared" si="9"/>
        <v/>
      </c>
      <c r="AJ39" s="45" t="str">
        <f>IFERROR(IF(ISNUMBER('Opsparede løndele dec21-feb22'!K37),AI39+'Opsparede løndele dec21-feb22'!K37,AI39),"")</f>
        <v/>
      </c>
    </row>
    <row r="40" spans="1:36" x14ac:dyDescent="0.25">
      <c r="A40" s="50" t="str">
        <f t="shared" si="13"/>
        <v/>
      </c>
      <c r="B40" s="5"/>
      <c r="C40" s="6"/>
      <c r="D40" s="7"/>
      <c r="E40" s="8"/>
      <c r="F40" s="8"/>
      <c r="G40" s="58" t="str">
        <f t="shared" si="16"/>
        <v/>
      </c>
      <c r="H40" s="58" t="str">
        <f t="shared" si="16"/>
        <v/>
      </c>
      <c r="I40" s="58" t="str">
        <f t="shared" si="16"/>
        <v/>
      </c>
      <c r="K40" s="100" t="str">
        <f t="shared" si="11"/>
        <v/>
      </c>
      <c r="U40" s="101"/>
      <c r="V40" s="63" t="str">
        <f t="shared" si="0"/>
        <v/>
      </c>
      <c r="W40" s="63" t="str">
        <f t="shared" si="1"/>
        <v/>
      </c>
      <c r="X40" s="63" t="str">
        <f t="shared" si="2"/>
        <v/>
      </c>
      <c r="Y40" s="63" t="str">
        <f t="shared" si="3"/>
        <v/>
      </c>
      <c r="Z40" s="63" t="str">
        <f t="shared" si="4"/>
        <v/>
      </c>
      <c r="AA40" s="63" t="str">
        <f t="shared" si="5"/>
        <v/>
      </c>
      <c r="AB40" s="37"/>
      <c r="AC40" s="37"/>
      <c r="AD40" s="37"/>
      <c r="AE40" s="82" t="str">
        <f t="shared" si="6"/>
        <v/>
      </c>
      <c r="AF40" s="82" t="str">
        <f t="shared" si="7"/>
        <v/>
      </c>
      <c r="AG40" s="82" t="str">
        <f t="shared" si="8"/>
        <v/>
      </c>
      <c r="AH40" s="125" t="str">
        <f t="shared" si="12"/>
        <v/>
      </c>
      <c r="AI40" s="64" t="str">
        <f t="shared" si="9"/>
        <v/>
      </c>
      <c r="AJ40" s="45" t="str">
        <f>IFERROR(IF(ISNUMBER('Opsparede løndele dec21-feb22'!K38),AI40+'Opsparede løndele dec21-feb22'!K38,AI40),"")</f>
        <v/>
      </c>
    </row>
    <row r="41" spans="1:36" x14ac:dyDescent="0.25">
      <c r="A41" s="50" t="str">
        <f t="shared" si="13"/>
        <v/>
      </c>
      <c r="B41" s="5"/>
      <c r="C41" s="6"/>
      <c r="D41" s="7"/>
      <c r="E41" s="8"/>
      <c r="F41" s="8"/>
      <c r="G41" s="58" t="str">
        <f t="shared" si="16"/>
        <v/>
      </c>
      <c r="H41" s="58" t="str">
        <f t="shared" si="16"/>
        <v/>
      </c>
      <c r="I41" s="58" t="str">
        <f t="shared" si="16"/>
        <v/>
      </c>
      <c r="K41" s="100" t="str">
        <f t="shared" si="11"/>
        <v/>
      </c>
      <c r="U41" s="101"/>
      <c r="V41" s="63" t="str">
        <f t="shared" si="0"/>
        <v/>
      </c>
      <c r="W41" s="63" t="str">
        <f t="shared" si="1"/>
        <v/>
      </c>
      <c r="X41" s="63" t="str">
        <f t="shared" si="2"/>
        <v/>
      </c>
      <c r="Y41" s="63" t="str">
        <f t="shared" si="3"/>
        <v/>
      </c>
      <c r="Z41" s="63" t="str">
        <f t="shared" si="4"/>
        <v/>
      </c>
      <c r="AA41" s="63" t="str">
        <f t="shared" si="5"/>
        <v/>
      </c>
      <c r="AB41" s="37"/>
      <c r="AC41" s="37"/>
      <c r="AD41" s="37"/>
      <c r="AE41" s="82" t="str">
        <f t="shared" si="6"/>
        <v/>
      </c>
      <c r="AF41" s="82" t="str">
        <f t="shared" si="7"/>
        <v/>
      </c>
      <c r="AG41" s="82" t="str">
        <f t="shared" si="8"/>
        <v/>
      </c>
      <c r="AH41" s="125" t="str">
        <f t="shared" si="12"/>
        <v/>
      </c>
      <c r="AI41" s="64" t="str">
        <f t="shared" si="9"/>
        <v/>
      </c>
      <c r="AJ41" s="45" t="str">
        <f>IFERROR(IF(ISNUMBER('Opsparede løndele dec21-feb22'!K39),AI41+'Opsparede løndele dec21-feb22'!K39,AI41),"")</f>
        <v/>
      </c>
    </row>
    <row r="42" spans="1:36" x14ac:dyDescent="0.25">
      <c r="A42" s="50" t="str">
        <f t="shared" si="13"/>
        <v/>
      </c>
      <c r="B42" s="5"/>
      <c r="C42" s="6"/>
      <c r="D42" s="7"/>
      <c r="E42" s="8"/>
      <c r="F42" s="8"/>
      <c r="G42" s="58" t="str">
        <f t="shared" si="16"/>
        <v/>
      </c>
      <c r="H42" s="58" t="str">
        <f t="shared" si="16"/>
        <v/>
      </c>
      <c r="I42" s="58" t="str">
        <f t="shared" si="16"/>
        <v/>
      </c>
      <c r="K42" s="100" t="str">
        <f t="shared" si="11"/>
        <v/>
      </c>
      <c r="U42" s="101"/>
      <c r="V42" s="63" t="str">
        <f t="shared" si="0"/>
        <v/>
      </c>
      <c r="W42" s="63" t="str">
        <f t="shared" si="1"/>
        <v/>
      </c>
      <c r="X42" s="63" t="str">
        <f t="shared" si="2"/>
        <v/>
      </c>
      <c r="Y42" s="63" t="str">
        <f t="shared" si="3"/>
        <v/>
      </c>
      <c r="Z42" s="63" t="str">
        <f t="shared" si="4"/>
        <v/>
      </c>
      <c r="AA42" s="63" t="str">
        <f t="shared" si="5"/>
        <v/>
      </c>
      <c r="AB42" s="37"/>
      <c r="AC42" s="37"/>
      <c r="AD42" s="37"/>
      <c r="AE42" s="82" t="str">
        <f t="shared" si="6"/>
        <v/>
      </c>
      <c r="AF42" s="82" t="str">
        <f t="shared" si="7"/>
        <v/>
      </c>
      <c r="AG42" s="82" t="str">
        <f t="shared" si="8"/>
        <v/>
      </c>
      <c r="AH42" s="125" t="str">
        <f t="shared" si="12"/>
        <v/>
      </c>
      <c r="AI42" s="64" t="str">
        <f t="shared" si="9"/>
        <v/>
      </c>
      <c r="AJ42" s="45" t="str">
        <f>IFERROR(IF(ISNUMBER('Opsparede løndele dec21-feb22'!K40),AI42+'Opsparede løndele dec21-feb22'!K40,AI42),"")</f>
        <v/>
      </c>
    </row>
    <row r="43" spans="1:36" x14ac:dyDescent="0.25">
      <c r="A43" s="50" t="str">
        <f t="shared" si="13"/>
        <v/>
      </c>
      <c r="B43" s="5"/>
      <c r="C43" s="6"/>
      <c r="D43" s="7"/>
      <c r="E43" s="8"/>
      <c r="F43" s="8"/>
      <c r="G43" s="58" t="str">
        <f t="shared" si="16"/>
        <v/>
      </c>
      <c r="H43" s="58" t="str">
        <f t="shared" si="16"/>
        <v/>
      </c>
      <c r="I43" s="58" t="str">
        <f t="shared" si="16"/>
        <v/>
      </c>
      <c r="K43" s="100" t="str">
        <f t="shared" si="11"/>
        <v/>
      </c>
      <c r="U43" s="101"/>
      <c r="V43" s="63" t="str">
        <f t="shared" si="0"/>
        <v/>
      </c>
      <c r="W43" s="63" t="str">
        <f t="shared" si="1"/>
        <v/>
      </c>
      <c r="X43" s="63" t="str">
        <f t="shared" si="2"/>
        <v/>
      </c>
      <c r="Y43" s="63" t="str">
        <f t="shared" si="3"/>
        <v/>
      </c>
      <c r="Z43" s="63" t="str">
        <f t="shared" si="4"/>
        <v/>
      </c>
      <c r="AA43" s="63" t="str">
        <f t="shared" si="5"/>
        <v/>
      </c>
      <c r="AB43" s="37"/>
      <c r="AC43" s="37"/>
      <c r="AD43" s="37"/>
      <c r="AE43" s="82" t="str">
        <f t="shared" si="6"/>
        <v/>
      </c>
      <c r="AF43" s="82" t="str">
        <f t="shared" si="7"/>
        <v/>
      </c>
      <c r="AG43" s="82" t="str">
        <f t="shared" si="8"/>
        <v/>
      </c>
      <c r="AH43" s="125" t="str">
        <f t="shared" si="12"/>
        <v/>
      </c>
      <c r="AI43" s="64" t="str">
        <f t="shared" si="9"/>
        <v/>
      </c>
      <c r="AJ43" s="45" t="str">
        <f>IFERROR(IF(ISNUMBER('Opsparede løndele dec21-feb22'!K41),AI43+'Opsparede løndele dec21-feb22'!K41,AI43),"")</f>
        <v/>
      </c>
    </row>
    <row r="44" spans="1:36" x14ac:dyDescent="0.25">
      <c r="A44" s="50" t="str">
        <f t="shared" si="13"/>
        <v/>
      </c>
      <c r="B44" s="5"/>
      <c r="C44" s="6"/>
      <c r="D44" s="7"/>
      <c r="E44" s="8"/>
      <c r="F44" s="8"/>
      <c r="G44" s="58" t="str">
        <f t="shared" si="16"/>
        <v/>
      </c>
      <c r="H44" s="58" t="str">
        <f t="shared" si="16"/>
        <v/>
      </c>
      <c r="I44" s="58" t="str">
        <f t="shared" si="16"/>
        <v/>
      </c>
      <c r="K44" s="100" t="str">
        <f t="shared" si="11"/>
        <v/>
      </c>
      <c r="U44" s="101"/>
      <c r="V44" s="63" t="str">
        <f t="shared" si="0"/>
        <v/>
      </c>
      <c r="W44" s="63" t="str">
        <f t="shared" si="1"/>
        <v/>
      </c>
      <c r="X44" s="63" t="str">
        <f t="shared" si="2"/>
        <v/>
      </c>
      <c r="Y44" s="63" t="str">
        <f t="shared" si="3"/>
        <v/>
      </c>
      <c r="Z44" s="63" t="str">
        <f t="shared" si="4"/>
        <v/>
      </c>
      <c r="AA44" s="63" t="str">
        <f t="shared" si="5"/>
        <v/>
      </c>
      <c r="AB44" s="37"/>
      <c r="AC44" s="37"/>
      <c r="AD44" s="37"/>
      <c r="AE44" s="82" t="str">
        <f t="shared" si="6"/>
        <v/>
      </c>
      <c r="AF44" s="82" t="str">
        <f t="shared" si="7"/>
        <v/>
      </c>
      <c r="AG44" s="82" t="str">
        <f t="shared" si="8"/>
        <v/>
      </c>
      <c r="AH44" s="125" t="str">
        <f t="shared" si="12"/>
        <v/>
      </c>
      <c r="AI44" s="64" t="str">
        <f t="shared" si="9"/>
        <v/>
      </c>
      <c r="AJ44" s="45" t="str">
        <f>IFERROR(IF(ISNUMBER('Opsparede løndele dec21-feb22'!K42),AI44+'Opsparede løndele dec21-feb22'!K42,AI44),"")</f>
        <v/>
      </c>
    </row>
    <row r="45" spans="1:36" x14ac:dyDescent="0.25">
      <c r="A45" s="50" t="str">
        <f t="shared" si="13"/>
        <v/>
      </c>
      <c r="B45" s="5"/>
      <c r="C45" s="6"/>
      <c r="D45" s="7"/>
      <c r="E45" s="8"/>
      <c r="F45" s="8"/>
      <c r="G45" s="58" t="str">
        <f t="shared" si="16"/>
        <v/>
      </c>
      <c r="H45" s="58" t="str">
        <f t="shared" si="16"/>
        <v/>
      </c>
      <c r="I45" s="58" t="str">
        <f t="shared" si="16"/>
        <v/>
      </c>
      <c r="K45" s="100" t="str">
        <f t="shared" si="11"/>
        <v/>
      </c>
      <c r="U45" s="101"/>
      <c r="V45" s="63" t="str">
        <f t="shared" si="0"/>
        <v/>
      </c>
      <c r="W45" s="63" t="str">
        <f t="shared" si="1"/>
        <v/>
      </c>
      <c r="X45" s="63" t="str">
        <f t="shared" si="2"/>
        <v/>
      </c>
      <c r="Y45" s="63" t="str">
        <f t="shared" si="3"/>
        <v/>
      </c>
      <c r="Z45" s="63" t="str">
        <f t="shared" si="4"/>
        <v/>
      </c>
      <c r="AA45" s="63" t="str">
        <f t="shared" si="5"/>
        <v/>
      </c>
      <c r="AB45" s="37"/>
      <c r="AC45" s="37"/>
      <c r="AD45" s="37"/>
      <c r="AE45" s="82" t="str">
        <f t="shared" si="6"/>
        <v/>
      </c>
      <c r="AF45" s="82" t="str">
        <f t="shared" si="7"/>
        <v/>
      </c>
      <c r="AG45" s="82" t="str">
        <f t="shared" si="8"/>
        <v/>
      </c>
      <c r="AH45" s="125" t="str">
        <f t="shared" si="12"/>
        <v/>
      </c>
      <c r="AI45" s="64" t="str">
        <f t="shared" si="9"/>
        <v/>
      </c>
      <c r="AJ45" s="45" t="str">
        <f>IFERROR(IF(ISNUMBER('Opsparede løndele dec21-feb22'!K43),AI45+'Opsparede løndele dec21-feb22'!K43,AI45),"")</f>
        <v/>
      </c>
    </row>
    <row r="46" spans="1:36" x14ac:dyDescent="0.25">
      <c r="A46" s="50" t="str">
        <f t="shared" si="13"/>
        <v/>
      </c>
      <c r="B46" s="5"/>
      <c r="C46" s="6"/>
      <c r="D46" s="7"/>
      <c r="E46" s="8"/>
      <c r="F46" s="8"/>
      <c r="G46" s="58" t="str">
        <f t="shared" si="16"/>
        <v/>
      </c>
      <c r="H46" s="58" t="str">
        <f t="shared" si="16"/>
        <v/>
      </c>
      <c r="I46" s="58" t="str">
        <f t="shared" si="16"/>
        <v/>
      </c>
      <c r="K46" s="100" t="str">
        <f t="shared" si="11"/>
        <v/>
      </c>
      <c r="U46" s="101"/>
      <c r="V46" s="63" t="str">
        <f t="shared" si="0"/>
        <v/>
      </c>
      <c r="W46" s="63" t="str">
        <f t="shared" si="1"/>
        <v/>
      </c>
      <c r="X46" s="63" t="str">
        <f t="shared" si="2"/>
        <v/>
      </c>
      <c r="Y46" s="63" t="str">
        <f t="shared" si="3"/>
        <v/>
      </c>
      <c r="Z46" s="63" t="str">
        <f t="shared" si="4"/>
        <v/>
      </c>
      <c r="AA46" s="63" t="str">
        <f t="shared" si="5"/>
        <v/>
      </c>
      <c r="AB46" s="37"/>
      <c r="AC46" s="37"/>
      <c r="AD46" s="37"/>
      <c r="AE46" s="82" t="str">
        <f t="shared" si="6"/>
        <v/>
      </c>
      <c r="AF46" s="82" t="str">
        <f t="shared" si="7"/>
        <v/>
      </c>
      <c r="AG46" s="82" t="str">
        <f t="shared" si="8"/>
        <v/>
      </c>
      <c r="AH46" s="125" t="str">
        <f t="shared" si="12"/>
        <v/>
      </c>
      <c r="AI46" s="64" t="str">
        <f t="shared" si="9"/>
        <v/>
      </c>
      <c r="AJ46" s="45" t="str">
        <f>IFERROR(IF(ISNUMBER('Opsparede løndele dec21-feb22'!K44),AI46+'Opsparede løndele dec21-feb22'!K44,AI46),"")</f>
        <v/>
      </c>
    </row>
    <row r="47" spans="1:36" x14ac:dyDescent="0.25">
      <c r="A47" s="50" t="str">
        <f t="shared" si="13"/>
        <v/>
      </c>
      <c r="B47" s="5"/>
      <c r="C47" s="6"/>
      <c r="D47" s="7"/>
      <c r="E47" s="8"/>
      <c r="F47" s="8"/>
      <c r="G47" s="58" t="str">
        <f t="shared" ref="G47:I56" si="17">IF(AND(ISNUMBER($E47),ISNUMBER($F47)),MAX(MIN(NETWORKDAYS(IF($E47&lt;=VLOOKUP(G$6,Matrix_antal_dage,5,FALSE),VLOOKUP(G$6,Matrix_antal_dage,5,FALSE),$E47),IF($F47&gt;=VLOOKUP(G$6,Matrix_antal_dage,6,FALSE),VLOOKUP(G$6,Matrix_antal_dage,6,FALSE),$F47),helligdage),VLOOKUP(G$6,Matrix_antal_dage,7,FALSE)),0),"")</f>
        <v/>
      </c>
      <c r="H47" s="58" t="str">
        <f t="shared" si="17"/>
        <v/>
      </c>
      <c r="I47" s="58" t="str">
        <f t="shared" si="17"/>
        <v/>
      </c>
      <c r="K47" s="100" t="str">
        <f t="shared" si="11"/>
        <v/>
      </c>
      <c r="U47" s="101"/>
      <c r="V47" s="63" t="str">
        <f t="shared" si="0"/>
        <v/>
      </c>
      <c r="W47" s="63" t="str">
        <f t="shared" si="1"/>
        <v/>
      </c>
      <c r="X47" s="63" t="str">
        <f t="shared" si="2"/>
        <v/>
      </c>
      <c r="Y47" s="63" t="str">
        <f t="shared" si="3"/>
        <v/>
      </c>
      <c r="Z47" s="63" t="str">
        <f t="shared" si="4"/>
        <v/>
      </c>
      <c r="AA47" s="63" t="str">
        <f t="shared" si="5"/>
        <v/>
      </c>
      <c r="AB47" s="37"/>
      <c r="AC47" s="37"/>
      <c r="AD47" s="37"/>
      <c r="AE47" s="82" t="str">
        <f t="shared" si="6"/>
        <v/>
      </c>
      <c r="AF47" s="82" t="str">
        <f t="shared" si="7"/>
        <v/>
      </c>
      <c r="AG47" s="82" t="str">
        <f t="shared" si="8"/>
        <v/>
      </c>
      <c r="AH47" s="125" t="str">
        <f t="shared" si="12"/>
        <v/>
      </c>
      <c r="AI47" s="64" t="str">
        <f t="shared" si="9"/>
        <v/>
      </c>
      <c r="AJ47" s="45" t="str">
        <f>IFERROR(IF(ISNUMBER('Opsparede løndele dec21-feb22'!K45),AI47+'Opsparede løndele dec21-feb22'!K45,AI47),"")</f>
        <v/>
      </c>
    </row>
    <row r="48" spans="1:36" x14ac:dyDescent="0.25">
      <c r="A48" s="50" t="str">
        <f t="shared" si="13"/>
        <v/>
      </c>
      <c r="B48" s="5"/>
      <c r="C48" s="6"/>
      <c r="D48" s="7"/>
      <c r="E48" s="8"/>
      <c r="F48" s="8"/>
      <c r="G48" s="58" t="str">
        <f t="shared" si="17"/>
        <v/>
      </c>
      <c r="H48" s="58" t="str">
        <f t="shared" si="17"/>
        <v/>
      </c>
      <c r="I48" s="58" t="str">
        <f t="shared" si="17"/>
        <v/>
      </c>
      <c r="K48" s="100" t="str">
        <f t="shared" si="11"/>
        <v/>
      </c>
      <c r="U48" s="101"/>
      <c r="V48" s="63" t="str">
        <f t="shared" si="0"/>
        <v/>
      </c>
      <c r="W48" s="63" t="str">
        <f t="shared" si="1"/>
        <v/>
      </c>
      <c r="X48" s="63" t="str">
        <f t="shared" si="2"/>
        <v/>
      </c>
      <c r="Y48" s="63" t="str">
        <f t="shared" si="3"/>
        <v/>
      </c>
      <c r="Z48" s="63" t="str">
        <f t="shared" si="4"/>
        <v/>
      </c>
      <c r="AA48" s="63" t="str">
        <f t="shared" si="5"/>
        <v/>
      </c>
      <c r="AB48" s="37"/>
      <c r="AC48" s="37"/>
      <c r="AD48" s="37"/>
      <c r="AE48" s="82" t="str">
        <f t="shared" si="6"/>
        <v/>
      </c>
      <c r="AF48" s="82" t="str">
        <f t="shared" si="7"/>
        <v/>
      </c>
      <c r="AG48" s="82" t="str">
        <f t="shared" si="8"/>
        <v/>
      </c>
      <c r="AH48" s="125" t="str">
        <f t="shared" si="12"/>
        <v/>
      </c>
      <c r="AI48" s="64" t="str">
        <f t="shared" si="9"/>
        <v/>
      </c>
      <c r="AJ48" s="45" t="str">
        <f>IFERROR(IF(ISNUMBER('Opsparede løndele dec21-feb22'!K46),AI48+'Opsparede løndele dec21-feb22'!K46,AI48),"")</f>
        <v/>
      </c>
    </row>
    <row r="49" spans="1:36" x14ac:dyDescent="0.25">
      <c r="A49" s="50" t="str">
        <f t="shared" si="13"/>
        <v/>
      </c>
      <c r="B49" s="5"/>
      <c r="C49" s="6"/>
      <c r="D49" s="7"/>
      <c r="E49" s="8"/>
      <c r="F49" s="8"/>
      <c r="G49" s="58" t="str">
        <f t="shared" si="17"/>
        <v/>
      </c>
      <c r="H49" s="58" t="str">
        <f t="shared" si="17"/>
        <v/>
      </c>
      <c r="I49" s="58" t="str">
        <f t="shared" si="17"/>
        <v/>
      </c>
      <c r="K49" s="100" t="str">
        <f t="shared" si="11"/>
        <v/>
      </c>
      <c r="U49" s="101"/>
      <c r="V49" s="63" t="str">
        <f t="shared" si="0"/>
        <v/>
      </c>
      <c r="W49" s="63" t="str">
        <f t="shared" si="1"/>
        <v/>
      </c>
      <c r="X49" s="63" t="str">
        <f t="shared" si="2"/>
        <v/>
      </c>
      <c r="Y49" s="63" t="str">
        <f t="shared" si="3"/>
        <v/>
      </c>
      <c r="Z49" s="63" t="str">
        <f t="shared" si="4"/>
        <v/>
      </c>
      <c r="AA49" s="63" t="str">
        <f t="shared" si="5"/>
        <v/>
      </c>
      <c r="AB49" s="37"/>
      <c r="AC49" s="37"/>
      <c r="AD49" s="37"/>
      <c r="AE49" s="82" t="str">
        <f t="shared" si="6"/>
        <v/>
      </c>
      <c r="AF49" s="82" t="str">
        <f t="shared" si="7"/>
        <v/>
      </c>
      <c r="AG49" s="82" t="str">
        <f t="shared" si="8"/>
        <v/>
      </c>
      <c r="AH49" s="125" t="str">
        <f t="shared" si="12"/>
        <v/>
      </c>
      <c r="AI49" s="64" t="str">
        <f t="shared" si="9"/>
        <v/>
      </c>
      <c r="AJ49" s="45" t="str">
        <f>IFERROR(IF(ISNUMBER('Opsparede løndele dec21-feb22'!K47),AI49+'Opsparede løndele dec21-feb22'!K47,AI49),"")</f>
        <v/>
      </c>
    </row>
    <row r="50" spans="1:36" x14ac:dyDescent="0.25">
      <c r="A50" s="50" t="str">
        <f t="shared" si="13"/>
        <v/>
      </c>
      <c r="B50" s="5"/>
      <c r="C50" s="6"/>
      <c r="D50" s="7"/>
      <c r="E50" s="8"/>
      <c r="F50" s="8"/>
      <c r="G50" s="58" t="str">
        <f t="shared" si="17"/>
        <v/>
      </c>
      <c r="H50" s="58" t="str">
        <f t="shared" si="17"/>
        <v/>
      </c>
      <c r="I50" s="58" t="str">
        <f t="shared" si="17"/>
        <v/>
      </c>
      <c r="K50" s="100" t="str">
        <f t="shared" si="11"/>
        <v/>
      </c>
      <c r="U50" s="101"/>
      <c r="V50" s="63" t="str">
        <f t="shared" si="0"/>
        <v/>
      </c>
      <c r="W50" s="63" t="str">
        <f t="shared" si="1"/>
        <v/>
      </c>
      <c r="X50" s="63" t="str">
        <f t="shared" si="2"/>
        <v/>
      </c>
      <c r="Y50" s="63" t="str">
        <f t="shared" si="3"/>
        <v/>
      </c>
      <c r="Z50" s="63" t="str">
        <f t="shared" si="4"/>
        <v/>
      </c>
      <c r="AA50" s="63" t="str">
        <f t="shared" si="5"/>
        <v/>
      </c>
      <c r="AB50" s="37"/>
      <c r="AC50" s="37"/>
      <c r="AD50" s="37"/>
      <c r="AE50" s="82" t="str">
        <f t="shared" si="6"/>
        <v/>
      </c>
      <c r="AF50" s="82" t="str">
        <f t="shared" si="7"/>
        <v/>
      </c>
      <c r="AG50" s="82" t="str">
        <f t="shared" si="8"/>
        <v/>
      </c>
      <c r="AH50" s="125" t="str">
        <f t="shared" si="12"/>
        <v/>
      </c>
      <c r="AI50" s="64" t="str">
        <f t="shared" si="9"/>
        <v/>
      </c>
      <c r="AJ50" s="45" t="str">
        <f>IFERROR(IF(ISNUMBER('Opsparede løndele dec21-feb22'!K48),AI50+'Opsparede løndele dec21-feb22'!K48,AI50),"")</f>
        <v/>
      </c>
    </row>
    <row r="51" spans="1:36" x14ac:dyDescent="0.25">
      <c r="A51" s="50" t="str">
        <f t="shared" si="13"/>
        <v/>
      </c>
      <c r="B51" s="5"/>
      <c r="C51" s="6"/>
      <c r="D51" s="7"/>
      <c r="E51" s="8"/>
      <c r="F51" s="8"/>
      <c r="G51" s="58" t="str">
        <f t="shared" si="17"/>
        <v/>
      </c>
      <c r="H51" s="58" t="str">
        <f t="shared" si="17"/>
        <v/>
      </c>
      <c r="I51" s="58" t="str">
        <f t="shared" si="17"/>
        <v/>
      </c>
      <c r="K51" s="100" t="str">
        <f t="shared" si="11"/>
        <v/>
      </c>
      <c r="U51" s="101"/>
      <c r="V51" s="63" t="str">
        <f t="shared" si="0"/>
        <v/>
      </c>
      <c r="W51" s="63" t="str">
        <f t="shared" si="1"/>
        <v/>
      </c>
      <c r="X51" s="63" t="str">
        <f t="shared" si="2"/>
        <v/>
      </c>
      <c r="Y51" s="63" t="str">
        <f t="shared" si="3"/>
        <v/>
      </c>
      <c r="Z51" s="63" t="str">
        <f t="shared" si="4"/>
        <v/>
      </c>
      <c r="AA51" s="63" t="str">
        <f t="shared" si="5"/>
        <v/>
      </c>
      <c r="AB51" s="37"/>
      <c r="AC51" s="37"/>
      <c r="AD51" s="37"/>
      <c r="AE51" s="82" t="str">
        <f t="shared" si="6"/>
        <v/>
      </c>
      <c r="AF51" s="82" t="str">
        <f t="shared" si="7"/>
        <v/>
      </c>
      <c r="AG51" s="82" t="str">
        <f t="shared" si="8"/>
        <v/>
      </c>
      <c r="AH51" s="125" t="str">
        <f t="shared" si="12"/>
        <v/>
      </c>
      <c r="AI51" s="64" t="str">
        <f t="shared" si="9"/>
        <v/>
      </c>
      <c r="AJ51" s="45" t="str">
        <f>IFERROR(IF(ISNUMBER('Opsparede løndele dec21-feb22'!K49),AI51+'Opsparede løndele dec21-feb22'!K49,AI51),"")</f>
        <v/>
      </c>
    </row>
    <row r="52" spans="1:36" x14ac:dyDescent="0.25">
      <c r="A52" s="50" t="str">
        <f t="shared" si="13"/>
        <v/>
      </c>
      <c r="B52" s="5"/>
      <c r="C52" s="6"/>
      <c r="D52" s="7"/>
      <c r="E52" s="8"/>
      <c r="F52" s="8"/>
      <c r="G52" s="58" t="str">
        <f t="shared" si="17"/>
        <v/>
      </c>
      <c r="H52" s="58" t="str">
        <f t="shared" si="17"/>
        <v/>
      </c>
      <c r="I52" s="58" t="str">
        <f t="shared" si="17"/>
        <v/>
      </c>
      <c r="K52" s="100" t="str">
        <f t="shared" si="11"/>
        <v/>
      </c>
      <c r="U52" s="101"/>
      <c r="V52" s="63" t="str">
        <f t="shared" si="0"/>
        <v/>
      </c>
      <c r="W52" s="63" t="str">
        <f t="shared" si="1"/>
        <v/>
      </c>
      <c r="X52" s="63" t="str">
        <f t="shared" si="2"/>
        <v/>
      </c>
      <c r="Y52" s="63" t="str">
        <f t="shared" si="3"/>
        <v/>
      </c>
      <c r="Z52" s="63" t="str">
        <f t="shared" si="4"/>
        <v/>
      </c>
      <c r="AA52" s="63" t="str">
        <f t="shared" si="5"/>
        <v/>
      </c>
      <c r="AB52" s="37"/>
      <c r="AC52" s="37"/>
      <c r="AD52" s="37"/>
      <c r="AE52" s="82" t="str">
        <f t="shared" si="6"/>
        <v/>
      </c>
      <c r="AF52" s="82" t="str">
        <f t="shared" si="7"/>
        <v/>
      </c>
      <c r="AG52" s="82" t="str">
        <f t="shared" si="8"/>
        <v/>
      </c>
      <c r="AH52" s="125" t="str">
        <f t="shared" si="12"/>
        <v/>
      </c>
      <c r="AI52" s="64" t="str">
        <f t="shared" si="9"/>
        <v/>
      </c>
      <c r="AJ52" s="45" t="str">
        <f>IFERROR(IF(ISNUMBER('Opsparede løndele dec21-feb22'!K50),AI52+'Opsparede løndele dec21-feb22'!K50,AI52),"")</f>
        <v/>
      </c>
    </row>
    <row r="53" spans="1:36" x14ac:dyDescent="0.25">
      <c r="A53" s="50" t="str">
        <f t="shared" si="13"/>
        <v/>
      </c>
      <c r="B53" s="5"/>
      <c r="C53" s="6"/>
      <c r="D53" s="7"/>
      <c r="E53" s="8"/>
      <c r="F53" s="8"/>
      <c r="G53" s="58" t="str">
        <f t="shared" si="17"/>
        <v/>
      </c>
      <c r="H53" s="58" t="str">
        <f t="shared" si="17"/>
        <v/>
      </c>
      <c r="I53" s="58" t="str">
        <f t="shared" si="17"/>
        <v/>
      </c>
      <c r="K53" s="100" t="str">
        <f t="shared" si="11"/>
        <v/>
      </c>
      <c r="U53" s="101"/>
      <c r="V53" s="63" t="str">
        <f t="shared" si="0"/>
        <v/>
      </c>
      <c r="W53" s="63" t="str">
        <f t="shared" si="1"/>
        <v/>
      </c>
      <c r="X53" s="63" t="str">
        <f t="shared" si="2"/>
        <v/>
      </c>
      <c r="Y53" s="63" t="str">
        <f t="shared" si="3"/>
        <v/>
      </c>
      <c r="Z53" s="63" t="str">
        <f t="shared" si="4"/>
        <v/>
      </c>
      <c r="AA53" s="63" t="str">
        <f t="shared" si="5"/>
        <v/>
      </c>
      <c r="AB53" s="37"/>
      <c r="AC53" s="37"/>
      <c r="AD53" s="37"/>
      <c r="AE53" s="82" t="str">
        <f t="shared" si="6"/>
        <v/>
      </c>
      <c r="AF53" s="82" t="str">
        <f t="shared" si="7"/>
        <v/>
      </c>
      <c r="AG53" s="82" t="str">
        <f t="shared" si="8"/>
        <v/>
      </c>
      <c r="AH53" s="125" t="str">
        <f t="shared" si="12"/>
        <v/>
      </c>
      <c r="AI53" s="64" t="str">
        <f t="shared" si="9"/>
        <v/>
      </c>
      <c r="AJ53" s="45" t="str">
        <f>IFERROR(IF(ISNUMBER('Opsparede løndele dec21-feb22'!K51),AI53+'Opsparede løndele dec21-feb22'!K51,AI53),"")</f>
        <v/>
      </c>
    </row>
    <row r="54" spans="1:36" x14ac:dyDescent="0.25">
      <c r="A54" s="50" t="str">
        <f t="shared" si="13"/>
        <v/>
      </c>
      <c r="B54" s="5"/>
      <c r="C54" s="6"/>
      <c r="D54" s="7"/>
      <c r="E54" s="8"/>
      <c r="F54" s="8"/>
      <c r="G54" s="58" t="str">
        <f t="shared" si="17"/>
        <v/>
      </c>
      <c r="H54" s="58" t="str">
        <f t="shared" si="17"/>
        <v/>
      </c>
      <c r="I54" s="58" t="str">
        <f t="shared" si="17"/>
        <v/>
      </c>
      <c r="K54" s="100" t="str">
        <f t="shared" si="11"/>
        <v/>
      </c>
      <c r="U54" s="101"/>
      <c r="V54" s="63" t="str">
        <f t="shared" si="0"/>
        <v/>
      </c>
      <c r="W54" s="63" t="str">
        <f t="shared" si="1"/>
        <v/>
      </c>
      <c r="X54" s="63" t="str">
        <f t="shared" si="2"/>
        <v/>
      </c>
      <c r="Y54" s="63" t="str">
        <f t="shared" si="3"/>
        <v/>
      </c>
      <c r="Z54" s="63" t="str">
        <f t="shared" si="4"/>
        <v/>
      </c>
      <c r="AA54" s="63" t="str">
        <f t="shared" si="5"/>
        <v/>
      </c>
      <c r="AB54" s="37"/>
      <c r="AC54" s="37"/>
      <c r="AD54" s="37"/>
      <c r="AE54" s="82" t="str">
        <f t="shared" si="6"/>
        <v/>
      </c>
      <c r="AF54" s="82" t="str">
        <f t="shared" si="7"/>
        <v/>
      </c>
      <c r="AG54" s="82" t="str">
        <f t="shared" si="8"/>
        <v/>
      </c>
      <c r="AH54" s="125" t="str">
        <f t="shared" si="12"/>
        <v/>
      </c>
      <c r="AI54" s="64" t="str">
        <f t="shared" si="9"/>
        <v/>
      </c>
      <c r="AJ54" s="45" t="str">
        <f>IFERROR(IF(ISNUMBER('Opsparede løndele dec21-feb22'!K52),AI54+'Opsparede løndele dec21-feb22'!K52,AI54),"")</f>
        <v/>
      </c>
    </row>
    <row r="55" spans="1:36" x14ac:dyDescent="0.25">
      <c r="A55" s="50" t="str">
        <f t="shared" si="13"/>
        <v/>
      </c>
      <c r="B55" s="5"/>
      <c r="C55" s="6"/>
      <c r="D55" s="7"/>
      <c r="E55" s="8"/>
      <c r="F55" s="8"/>
      <c r="G55" s="58" t="str">
        <f t="shared" si="17"/>
        <v/>
      </c>
      <c r="H55" s="58" t="str">
        <f t="shared" si="17"/>
        <v/>
      </c>
      <c r="I55" s="58" t="str">
        <f t="shared" si="17"/>
        <v/>
      </c>
      <c r="K55" s="100" t="str">
        <f t="shared" si="11"/>
        <v/>
      </c>
      <c r="U55" s="101"/>
      <c r="V55" s="63" t="str">
        <f t="shared" si="0"/>
        <v/>
      </c>
      <c r="W55" s="63" t="str">
        <f t="shared" si="1"/>
        <v/>
      </c>
      <c r="X55" s="63" t="str">
        <f t="shared" si="2"/>
        <v/>
      </c>
      <c r="Y55" s="63" t="str">
        <f t="shared" si="3"/>
        <v/>
      </c>
      <c r="Z55" s="63" t="str">
        <f t="shared" si="4"/>
        <v/>
      </c>
      <c r="AA55" s="63" t="str">
        <f t="shared" si="5"/>
        <v/>
      </c>
      <c r="AB55" s="37"/>
      <c r="AC55" s="37"/>
      <c r="AD55" s="37"/>
      <c r="AE55" s="82" t="str">
        <f t="shared" si="6"/>
        <v/>
      </c>
      <c r="AF55" s="82" t="str">
        <f t="shared" si="7"/>
        <v/>
      </c>
      <c r="AG55" s="82" t="str">
        <f t="shared" si="8"/>
        <v/>
      </c>
      <c r="AH55" s="125" t="str">
        <f t="shared" si="12"/>
        <v/>
      </c>
      <c r="AI55" s="64" t="str">
        <f t="shared" si="9"/>
        <v/>
      </c>
      <c r="AJ55" s="45" t="str">
        <f>IFERROR(IF(ISNUMBER('Opsparede løndele dec21-feb22'!K53),AI55+'Opsparede løndele dec21-feb22'!K53,AI55),"")</f>
        <v/>
      </c>
    </row>
    <row r="56" spans="1:36" x14ac:dyDescent="0.25">
      <c r="A56" s="50" t="str">
        <f t="shared" si="13"/>
        <v/>
      </c>
      <c r="B56" s="5"/>
      <c r="C56" s="6"/>
      <c r="D56" s="7"/>
      <c r="E56" s="8"/>
      <c r="F56" s="8"/>
      <c r="G56" s="58" t="str">
        <f t="shared" si="17"/>
        <v/>
      </c>
      <c r="H56" s="58" t="str">
        <f t="shared" si="17"/>
        <v/>
      </c>
      <c r="I56" s="58" t="str">
        <f t="shared" si="17"/>
        <v/>
      </c>
      <c r="K56" s="100" t="str">
        <f t="shared" si="11"/>
        <v/>
      </c>
      <c r="U56" s="101"/>
      <c r="V56" s="63" t="str">
        <f t="shared" si="0"/>
        <v/>
      </c>
      <c r="W56" s="63" t="str">
        <f t="shared" si="1"/>
        <v/>
      </c>
      <c r="X56" s="63" t="str">
        <f t="shared" si="2"/>
        <v/>
      </c>
      <c r="Y56" s="63" t="str">
        <f t="shared" si="3"/>
        <v/>
      </c>
      <c r="Z56" s="63" t="str">
        <f t="shared" si="4"/>
        <v/>
      </c>
      <c r="AA56" s="63" t="str">
        <f t="shared" si="5"/>
        <v/>
      </c>
      <c r="AB56" s="37"/>
      <c r="AC56" s="37"/>
      <c r="AD56" s="37"/>
      <c r="AE56" s="82" t="str">
        <f t="shared" si="6"/>
        <v/>
      </c>
      <c r="AF56" s="82" t="str">
        <f t="shared" si="7"/>
        <v/>
      </c>
      <c r="AG56" s="82" t="str">
        <f t="shared" si="8"/>
        <v/>
      </c>
      <c r="AH56" s="125" t="str">
        <f t="shared" si="12"/>
        <v/>
      </c>
      <c r="AI56" s="64" t="str">
        <f t="shared" si="9"/>
        <v/>
      </c>
      <c r="AJ56" s="45" t="str">
        <f>IFERROR(IF(ISNUMBER('Opsparede løndele dec21-feb22'!K54),AI56+'Opsparede løndele dec21-feb22'!K54,AI56),"")</f>
        <v/>
      </c>
    </row>
    <row r="57" spans="1:36" x14ac:dyDescent="0.25">
      <c r="A57" s="50" t="str">
        <f t="shared" si="13"/>
        <v/>
      </c>
      <c r="B57" s="5"/>
      <c r="C57" s="6"/>
      <c r="D57" s="7"/>
      <c r="E57" s="8"/>
      <c r="F57" s="8"/>
      <c r="G57" s="58" t="str">
        <f t="shared" ref="G57:I66" si="18">IF(AND(ISNUMBER($E57),ISNUMBER($F57)),MAX(MIN(NETWORKDAYS(IF($E57&lt;=VLOOKUP(G$6,Matrix_antal_dage,5,FALSE),VLOOKUP(G$6,Matrix_antal_dage,5,FALSE),$E57),IF($F57&gt;=VLOOKUP(G$6,Matrix_antal_dage,6,FALSE),VLOOKUP(G$6,Matrix_antal_dage,6,FALSE),$F57),helligdage),VLOOKUP(G$6,Matrix_antal_dage,7,FALSE)),0),"")</f>
        <v/>
      </c>
      <c r="H57" s="58" t="str">
        <f t="shared" si="18"/>
        <v/>
      </c>
      <c r="I57" s="58" t="str">
        <f t="shared" si="18"/>
        <v/>
      </c>
      <c r="K57" s="100" t="str">
        <f t="shared" si="11"/>
        <v/>
      </c>
      <c r="U57" s="101"/>
      <c r="V57" s="63" t="str">
        <f t="shared" si="0"/>
        <v/>
      </c>
      <c r="W57" s="63" t="str">
        <f t="shared" si="1"/>
        <v/>
      </c>
      <c r="X57" s="63" t="str">
        <f t="shared" si="2"/>
        <v/>
      </c>
      <c r="Y57" s="63" t="str">
        <f t="shared" si="3"/>
        <v/>
      </c>
      <c r="Z57" s="63" t="str">
        <f t="shared" si="4"/>
        <v/>
      </c>
      <c r="AA57" s="63" t="str">
        <f t="shared" si="5"/>
        <v/>
      </c>
      <c r="AB57" s="37"/>
      <c r="AC57" s="37"/>
      <c r="AD57" s="37"/>
      <c r="AE57" s="82" t="str">
        <f t="shared" si="6"/>
        <v/>
      </c>
      <c r="AF57" s="82" t="str">
        <f t="shared" si="7"/>
        <v/>
      </c>
      <c r="AG57" s="82" t="str">
        <f t="shared" si="8"/>
        <v/>
      </c>
      <c r="AH57" s="125" t="str">
        <f t="shared" si="12"/>
        <v/>
      </c>
      <c r="AI57" s="64" t="str">
        <f t="shared" si="9"/>
        <v/>
      </c>
      <c r="AJ57" s="45" t="str">
        <f>IFERROR(IF(ISNUMBER('Opsparede løndele dec21-feb22'!K55),AI57+'Opsparede løndele dec21-feb22'!K55,AI57),"")</f>
        <v/>
      </c>
    </row>
    <row r="58" spans="1:36" x14ac:dyDescent="0.25">
      <c r="A58" s="50" t="str">
        <f t="shared" si="13"/>
        <v/>
      </c>
      <c r="B58" s="5"/>
      <c r="C58" s="6"/>
      <c r="D58" s="7"/>
      <c r="E58" s="8"/>
      <c r="F58" s="8"/>
      <c r="G58" s="58" t="str">
        <f t="shared" si="18"/>
        <v/>
      </c>
      <c r="H58" s="58" t="str">
        <f t="shared" si="18"/>
        <v/>
      </c>
      <c r="I58" s="58" t="str">
        <f t="shared" si="18"/>
        <v/>
      </c>
      <c r="K58" s="100" t="str">
        <f t="shared" si="11"/>
        <v/>
      </c>
      <c r="U58" s="101"/>
      <c r="V58" s="63" t="str">
        <f t="shared" si="0"/>
        <v/>
      </c>
      <c r="W58" s="63" t="str">
        <f t="shared" si="1"/>
        <v/>
      </c>
      <c r="X58" s="63" t="str">
        <f t="shared" si="2"/>
        <v/>
      </c>
      <c r="Y58" s="63" t="str">
        <f t="shared" si="3"/>
        <v/>
      </c>
      <c r="Z58" s="63" t="str">
        <f t="shared" si="4"/>
        <v/>
      </c>
      <c r="AA58" s="63" t="str">
        <f t="shared" si="5"/>
        <v/>
      </c>
      <c r="AB58" s="37"/>
      <c r="AC58" s="37"/>
      <c r="AD58" s="37"/>
      <c r="AE58" s="82" t="str">
        <f t="shared" si="6"/>
        <v/>
      </c>
      <c r="AF58" s="82" t="str">
        <f t="shared" si="7"/>
        <v/>
      </c>
      <c r="AG58" s="82" t="str">
        <f t="shared" si="8"/>
        <v/>
      </c>
      <c r="AH58" s="125" t="str">
        <f t="shared" si="12"/>
        <v/>
      </c>
      <c r="AI58" s="64" t="str">
        <f t="shared" si="9"/>
        <v/>
      </c>
      <c r="AJ58" s="45" t="str">
        <f>IFERROR(IF(ISNUMBER('Opsparede løndele dec21-feb22'!K56),AI58+'Opsparede løndele dec21-feb22'!K56,AI58),"")</f>
        <v/>
      </c>
    </row>
    <row r="59" spans="1:36" x14ac:dyDescent="0.25">
      <c r="A59" s="50" t="str">
        <f t="shared" si="13"/>
        <v/>
      </c>
      <c r="B59" s="5"/>
      <c r="C59" s="6"/>
      <c r="D59" s="7"/>
      <c r="E59" s="8"/>
      <c r="F59" s="8"/>
      <c r="G59" s="58" t="str">
        <f t="shared" si="18"/>
        <v/>
      </c>
      <c r="H59" s="58" t="str">
        <f t="shared" si="18"/>
        <v/>
      </c>
      <c r="I59" s="58" t="str">
        <f t="shared" si="18"/>
        <v/>
      </c>
      <c r="K59" s="100" t="str">
        <f t="shared" si="11"/>
        <v/>
      </c>
      <c r="U59" s="101"/>
      <c r="V59" s="63" t="str">
        <f t="shared" si="0"/>
        <v/>
      </c>
      <c r="W59" s="63" t="str">
        <f t="shared" si="1"/>
        <v/>
      </c>
      <c r="X59" s="63" t="str">
        <f t="shared" si="2"/>
        <v/>
      </c>
      <c r="Y59" s="63" t="str">
        <f t="shared" si="3"/>
        <v/>
      </c>
      <c r="Z59" s="63" t="str">
        <f t="shared" si="4"/>
        <v/>
      </c>
      <c r="AA59" s="63" t="str">
        <f t="shared" si="5"/>
        <v/>
      </c>
      <c r="AB59" s="37"/>
      <c r="AC59" s="37"/>
      <c r="AD59" s="37"/>
      <c r="AE59" s="82" t="str">
        <f t="shared" si="6"/>
        <v/>
      </c>
      <c r="AF59" s="82" t="str">
        <f t="shared" si="7"/>
        <v/>
      </c>
      <c r="AG59" s="82" t="str">
        <f t="shared" si="8"/>
        <v/>
      </c>
      <c r="AH59" s="125" t="str">
        <f t="shared" si="12"/>
        <v/>
      </c>
      <c r="AI59" s="64" t="str">
        <f t="shared" si="9"/>
        <v/>
      </c>
      <c r="AJ59" s="45" t="str">
        <f>IFERROR(IF(ISNUMBER('Opsparede løndele dec21-feb22'!K57),AI59+'Opsparede løndele dec21-feb22'!K57,AI59),"")</f>
        <v/>
      </c>
    </row>
    <row r="60" spans="1:36" x14ac:dyDescent="0.25">
      <c r="A60" s="50" t="str">
        <f t="shared" si="13"/>
        <v/>
      </c>
      <c r="B60" s="5"/>
      <c r="C60" s="6"/>
      <c r="D60" s="7"/>
      <c r="E60" s="8"/>
      <c r="F60" s="8"/>
      <c r="G60" s="58" t="str">
        <f t="shared" si="18"/>
        <v/>
      </c>
      <c r="H60" s="58" t="str">
        <f t="shared" si="18"/>
        <v/>
      </c>
      <c r="I60" s="58" t="str">
        <f t="shared" si="18"/>
        <v/>
      </c>
      <c r="K60" s="100" t="str">
        <f t="shared" si="11"/>
        <v/>
      </c>
      <c r="U60" s="101"/>
      <c r="V60" s="63" t="str">
        <f t="shared" si="0"/>
        <v/>
      </c>
      <c r="W60" s="63" t="str">
        <f t="shared" si="1"/>
        <v/>
      </c>
      <c r="X60" s="63" t="str">
        <f t="shared" si="2"/>
        <v/>
      </c>
      <c r="Y60" s="63" t="str">
        <f t="shared" si="3"/>
        <v/>
      </c>
      <c r="Z60" s="63" t="str">
        <f t="shared" si="4"/>
        <v/>
      </c>
      <c r="AA60" s="63" t="str">
        <f t="shared" si="5"/>
        <v/>
      </c>
      <c r="AB60" s="37"/>
      <c r="AC60" s="37"/>
      <c r="AD60" s="37"/>
      <c r="AE60" s="82" t="str">
        <f t="shared" si="6"/>
        <v/>
      </c>
      <c r="AF60" s="82" t="str">
        <f t="shared" si="7"/>
        <v/>
      </c>
      <c r="AG60" s="82" t="str">
        <f t="shared" si="8"/>
        <v/>
      </c>
      <c r="AH60" s="125" t="str">
        <f t="shared" si="12"/>
        <v/>
      </c>
      <c r="AI60" s="64" t="str">
        <f t="shared" si="9"/>
        <v/>
      </c>
      <c r="AJ60" s="45" t="str">
        <f>IFERROR(IF(ISNUMBER('Opsparede løndele dec21-feb22'!K58),AI60+'Opsparede løndele dec21-feb22'!K58,AI60),"")</f>
        <v/>
      </c>
    </row>
    <row r="61" spans="1:36" x14ac:dyDescent="0.25">
      <c r="A61" s="50" t="str">
        <f t="shared" si="13"/>
        <v/>
      </c>
      <c r="B61" s="5"/>
      <c r="C61" s="6"/>
      <c r="D61" s="7"/>
      <c r="E61" s="8"/>
      <c r="F61" s="8"/>
      <c r="G61" s="58" t="str">
        <f t="shared" si="18"/>
        <v/>
      </c>
      <c r="H61" s="58" t="str">
        <f t="shared" si="18"/>
        <v/>
      </c>
      <c r="I61" s="58" t="str">
        <f t="shared" si="18"/>
        <v/>
      </c>
      <c r="K61" s="100" t="str">
        <f t="shared" si="11"/>
        <v/>
      </c>
      <c r="U61" s="101"/>
      <c r="V61" s="63" t="str">
        <f t="shared" si="0"/>
        <v/>
      </c>
      <c r="W61" s="63" t="str">
        <f t="shared" si="1"/>
        <v/>
      </c>
      <c r="X61" s="63" t="str">
        <f t="shared" si="2"/>
        <v/>
      </c>
      <c r="Y61" s="63" t="str">
        <f t="shared" si="3"/>
        <v/>
      </c>
      <c r="Z61" s="63" t="str">
        <f t="shared" si="4"/>
        <v/>
      </c>
      <c r="AA61" s="63" t="str">
        <f t="shared" si="5"/>
        <v/>
      </c>
      <c r="AB61" s="37"/>
      <c r="AC61" s="37"/>
      <c r="AD61" s="37"/>
      <c r="AE61" s="82" t="str">
        <f t="shared" si="6"/>
        <v/>
      </c>
      <c r="AF61" s="82" t="str">
        <f t="shared" si="7"/>
        <v/>
      </c>
      <c r="AG61" s="82" t="str">
        <f t="shared" si="8"/>
        <v/>
      </c>
      <c r="AH61" s="125" t="str">
        <f t="shared" si="12"/>
        <v/>
      </c>
      <c r="AI61" s="64" t="str">
        <f t="shared" si="9"/>
        <v/>
      </c>
      <c r="AJ61" s="45" t="str">
        <f>IFERROR(IF(ISNUMBER('Opsparede løndele dec21-feb22'!K59),AI61+'Opsparede løndele dec21-feb22'!K59,AI61),"")</f>
        <v/>
      </c>
    </row>
    <row r="62" spans="1:36" x14ac:dyDescent="0.25">
      <c r="A62" s="50" t="str">
        <f t="shared" si="13"/>
        <v/>
      </c>
      <c r="B62" s="5"/>
      <c r="C62" s="6"/>
      <c r="D62" s="7"/>
      <c r="E62" s="8"/>
      <c r="F62" s="8"/>
      <c r="G62" s="58" t="str">
        <f t="shared" si="18"/>
        <v/>
      </c>
      <c r="H62" s="58" t="str">
        <f t="shared" si="18"/>
        <v/>
      </c>
      <c r="I62" s="58" t="str">
        <f t="shared" si="18"/>
        <v/>
      </c>
      <c r="K62" s="100" t="str">
        <f t="shared" si="11"/>
        <v/>
      </c>
      <c r="U62" s="101"/>
      <c r="V62" s="63" t="str">
        <f t="shared" si="0"/>
        <v/>
      </c>
      <c r="W62" s="63" t="str">
        <f t="shared" si="1"/>
        <v/>
      </c>
      <c r="X62" s="63" t="str">
        <f t="shared" si="2"/>
        <v/>
      </c>
      <c r="Y62" s="63" t="str">
        <f t="shared" si="3"/>
        <v/>
      </c>
      <c r="Z62" s="63" t="str">
        <f t="shared" si="4"/>
        <v/>
      </c>
      <c r="AA62" s="63" t="str">
        <f t="shared" si="5"/>
        <v/>
      </c>
      <c r="AB62" s="37"/>
      <c r="AC62" s="37"/>
      <c r="AD62" s="37"/>
      <c r="AE62" s="82" t="str">
        <f t="shared" si="6"/>
        <v/>
      </c>
      <c r="AF62" s="82" t="str">
        <f t="shared" si="7"/>
        <v/>
      </c>
      <c r="AG62" s="82" t="str">
        <f t="shared" si="8"/>
        <v/>
      </c>
      <c r="AH62" s="125" t="str">
        <f t="shared" si="12"/>
        <v/>
      </c>
      <c r="AI62" s="64" t="str">
        <f t="shared" si="9"/>
        <v/>
      </c>
      <c r="AJ62" s="45" t="str">
        <f>IFERROR(IF(ISNUMBER('Opsparede løndele dec21-feb22'!K60),AI62+'Opsparede løndele dec21-feb22'!K60,AI62),"")</f>
        <v/>
      </c>
    </row>
    <row r="63" spans="1:36" x14ac:dyDescent="0.25">
      <c r="A63" s="50" t="str">
        <f t="shared" si="13"/>
        <v/>
      </c>
      <c r="B63" s="5"/>
      <c r="C63" s="6"/>
      <c r="D63" s="7"/>
      <c r="E63" s="8"/>
      <c r="F63" s="8"/>
      <c r="G63" s="58" t="str">
        <f t="shared" si="18"/>
        <v/>
      </c>
      <c r="H63" s="58" t="str">
        <f t="shared" si="18"/>
        <v/>
      </c>
      <c r="I63" s="58" t="str">
        <f t="shared" si="18"/>
        <v/>
      </c>
      <c r="K63" s="100" t="str">
        <f t="shared" si="11"/>
        <v/>
      </c>
      <c r="U63" s="101"/>
      <c r="V63" s="63" t="str">
        <f t="shared" si="0"/>
        <v/>
      </c>
      <c r="W63" s="63" t="str">
        <f t="shared" si="1"/>
        <v/>
      </c>
      <c r="X63" s="63" t="str">
        <f t="shared" si="2"/>
        <v/>
      </c>
      <c r="Y63" s="63" t="str">
        <f t="shared" si="3"/>
        <v/>
      </c>
      <c r="Z63" s="63" t="str">
        <f t="shared" si="4"/>
        <v/>
      </c>
      <c r="AA63" s="63" t="str">
        <f t="shared" si="5"/>
        <v/>
      </c>
      <c r="AB63" s="37"/>
      <c r="AC63" s="37"/>
      <c r="AD63" s="37"/>
      <c r="AE63" s="82" t="str">
        <f t="shared" si="6"/>
        <v/>
      </c>
      <c r="AF63" s="82" t="str">
        <f t="shared" si="7"/>
        <v/>
      </c>
      <c r="AG63" s="82" t="str">
        <f t="shared" si="8"/>
        <v/>
      </c>
      <c r="AH63" s="125" t="str">
        <f t="shared" si="12"/>
        <v/>
      </c>
      <c r="AI63" s="64" t="str">
        <f t="shared" si="9"/>
        <v/>
      </c>
      <c r="AJ63" s="45" t="str">
        <f>IFERROR(IF(ISNUMBER('Opsparede løndele dec21-feb22'!K61),AI63+'Opsparede løndele dec21-feb22'!K61,AI63),"")</f>
        <v/>
      </c>
    </row>
    <row r="64" spans="1:36" x14ac:dyDescent="0.25">
      <c r="A64" s="50" t="str">
        <f t="shared" si="13"/>
        <v/>
      </c>
      <c r="B64" s="5"/>
      <c r="C64" s="6"/>
      <c r="D64" s="7"/>
      <c r="E64" s="8"/>
      <c r="F64" s="8"/>
      <c r="G64" s="58" t="str">
        <f t="shared" si="18"/>
        <v/>
      </c>
      <c r="H64" s="58" t="str">
        <f t="shared" si="18"/>
        <v/>
      </c>
      <c r="I64" s="58" t="str">
        <f t="shared" si="18"/>
        <v/>
      </c>
      <c r="K64" s="100" t="str">
        <f t="shared" si="11"/>
        <v/>
      </c>
      <c r="U64" s="101"/>
      <c r="V64" s="63" t="str">
        <f t="shared" si="0"/>
        <v/>
      </c>
      <c r="W64" s="63" t="str">
        <f t="shared" si="1"/>
        <v/>
      </c>
      <c r="X64" s="63" t="str">
        <f t="shared" si="2"/>
        <v/>
      </c>
      <c r="Y64" s="63" t="str">
        <f t="shared" si="3"/>
        <v/>
      </c>
      <c r="Z64" s="63" t="str">
        <f t="shared" si="4"/>
        <v/>
      </c>
      <c r="AA64" s="63" t="str">
        <f t="shared" si="5"/>
        <v/>
      </c>
      <c r="AB64" s="37"/>
      <c r="AC64" s="37"/>
      <c r="AD64" s="37"/>
      <c r="AE64" s="82" t="str">
        <f t="shared" si="6"/>
        <v/>
      </c>
      <c r="AF64" s="82" t="str">
        <f t="shared" si="7"/>
        <v/>
      </c>
      <c r="AG64" s="82" t="str">
        <f t="shared" si="8"/>
        <v/>
      </c>
      <c r="AH64" s="125" t="str">
        <f t="shared" si="12"/>
        <v/>
      </c>
      <c r="AI64" s="64" t="str">
        <f t="shared" si="9"/>
        <v/>
      </c>
      <c r="AJ64" s="45" t="str">
        <f>IFERROR(IF(ISNUMBER('Opsparede løndele dec21-feb22'!K62),AI64+'Opsparede løndele dec21-feb22'!K62,AI64),"")</f>
        <v/>
      </c>
    </row>
    <row r="65" spans="1:36" x14ac:dyDescent="0.25">
      <c r="A65" s="50" t="str">
        <f t="shared" si="13"/>
        <v/>
      </c>
      <c r="B65" s="5"/>
      <c r="C65" s="6"/>
      <c r="D65" s="7"/>
      <c r="E65" s="8"/>
      <c r="F65" s="8"/>
      <c r="G65" s="58" t="str">
        <f t="shared" si="18"/>
        <v/>
      </c>
      <c r="H65" s="58" t="str">
        <f t="shared" si="18"/>
        <v/>
      </c>
      <c r="I65" s="58" t="str">
        <f t="shared" si="18"/>
        <v/>
      </c>
      <c r="K65" s="100" t="str">
        <f t="shared" si="11"/>
        <v/>
      </c>
      <c r="U65" s="101"/>
      <c r="V65" s="63" t="str">
        <f t="shared" si="0"/>
        <v/>
      </c>
      <c r="W65" s="63" t="str">
        <f t="shared" si="1"/>
        <v/>
      </c>
      <c r="X65" s="63" t="str">
        <f t="shared" si="2"/>
        <v/>
      </c>
      <c r="Y65" s="63" t="str">
        <f t="shared" si="3"/>
        <v/>
      </c>
      <c r="Z65" s="63" t="str">
        <f t="shared" si="4"/>
        <v/>
      </c>
      <c r="AA65" s="63" t="str">
        <f t="shared" si="5"/>
        <v/>
      </c>
      <c r="AB65" s="37"/>
      <c r="AC65" s="37"/>
      <c r="AD65" s="37"/>
      <c r="AE65" s="82" t="str">
        <f t="shared" si="6"/>
        <v/>
      </c>
      <c r="AF65" s="82" t="str">
        <f t="shared" si="7"/>
        <v/>
      </c>
      <c r="AG65" s="82" t="str">
        <f t="shared" si="8"/>
        <v/>
      </c>
      <c r="AH65" s="125" t="str">
        <f t="shared" si="12"/>
        <v/>
      </c>
      <c r="AI65" s="64" t="str">
        <f t="shared" si="9"/>
        <v/>
      </c>
      <c r="AJ65" s="45" t="str">
        <f>IFERROR(IF(ISNUMBER('Opsparede løndele dec21-feb22'!K63),AI65+'Opsparede løndele dec21-feb22'!K63,AI65),"")</f>
        <v/>
      </c>
    </row>
    <row r="66" spans="1:36" x14ac:dyDescent="0.25">
      <c r="A66" s="50" t="str">
        <f t="shared" si="13"/>
        <v/>
      </c>
      <c r="B66" s="5"/>
      <c r="C66" s="6"/>
      <c r="D66" s="7"/>
      <c r="E66" s="8"/>
      <c r="F66" s="8"/>
      <c r="G66" s="58" t="str">
        <f t="shared" si="18"/>
        <v/>
      </c>
      <c r="H66" s="58" t="str">
        <f t="shared" si="18"/>
        <v/>
      </c>
      <c r="I66" s="58" t="str">
        <f t="shared" si="18"/>
        <v/>
      </c>
      <c r="K66" s="100" t="str">
        <f t="shared" si="11"/>
        <v/>
      </c>
      <c r="U66" s="101"/>
      <c r="V66" s="63" t="str">
        <f t="shared" si="0"/>
        <v/>
      </c>
      <c r="W66" s="63" t="str">
        <f t="shared" si="1"/>
        <v/>
      </c>
      <c r="X66" s="63" t="str">
        <f t="shared" si="2"/>
        <v/>
      </c>
      <c r="Y66" s="63" t="str">
        <f t="shared" si="3"/>
        <v/>
      </c>
      <c r="Z66" s="63" t="str">
        <f t="shared" si="4"/>
        <v/>
      </c>
      <c r="AA66" s="63" t="str">
        <f t="shared" si="5"/>
        <v/>
      </c>
      <c r="AB66" s="37"/>
      <c r="AC66" s="37"/>
      <c r="AD66" s="37"/>
      <c r="AE66" s="82" t="str">
        <f t="shared" si="6"/>
        <v/>
      </c>
      <c r="AF66" s="82" t="str">
        <f t="shared" si="7"/>
        <v/>
      </c>
      <c r="AG66" s="82" t="str">
        <f t="shared" si="8"/>
        <v/>
      </c>
      <c r="AH66" s="125" t="str">
        <f t="shared" si="12"/>
        <v/>
      </c>
      <c r="AI66" s="64" t="str">
        <f t="shared" si="9"/>
        <v/>
      </c>
      <c r="AJ66" s="45" t="str">
        <f>IFERROR(IF(ISNUMBER('Opsparede løndele dec21-feb22'!K64),AI66+'Opsparede løndele dec21-feb22'!K64,AI66),"")</f>
        <v/>
      </c>
    </row>
    <row r="67" spans="1:36" x14ac:dyDescent="0.25">
      <c r="A67" s="50" t="str">
        <f t="shared" si="13"/>
        <v/>
      </c>
      <c r="B67" s="5"/>
      <c r="C67" s="6"/>
      <c r="D67" s="7"/>
      <c r="E67" s="8"/>
      <c r="F67" s="8"/>
      <c r="G67" s="58" t="str">
        <f t="shared" ref="G67:I76" si="19">IF(AND(ISNUMBER($E67),ISNUMBER($F67)),MAX(MIN(NETWORKDAYS(IF($E67&lt;=VLOOKUP(G$6,Matrix_antal_dage,5,FALSE),VLOOKUP(G$6,Matrix_antal_dage,5,FALSE),$E67),IF($F67&gt;=VLOOKUP(G$6,Matrix_antal_dage,6,FALSE),VLOOKUP(G$6,Matrix_antal_dage,6,FALSE),$F67),helligdage),VLOOKUP(G$6,Matrix_antal_dage,7,FALSE)),0),"")</f>
        <v/>
      </c>
      <c r="H67" s="58" t="str">
        <f t="shared" si="19"/>
        <v/>
      </c>
      <c r="I67" s="58" t="str">
        <f t="shared" si="19"/>
        <v/>
      </c>
      <c r="K67" s="100" t="str">
        <f t="shared" si="11"/>
        <v/>
      </c>
      <c r="U67" s="101"/>
      <c r="V67" s="63" t="str">
        <f t="shared" si="0"/>
        <v/>
      </c>
      <c r="W67" s="63" t="str">
        <f t="shared" si="1"/>
        <v/>
      </c>
      <c r="X67" s="63" t="str">
        <f t="shared" si="2"/>
        <v/>
      </c>
      <c r="Y67" s="63" t="str">
        <f t="shared" si="3"/>
        <v/>
      </c>
      <c r="Z67" s="63" t="str">
        <f t="shared" si="4"/>
        <v/>
      </c>
      <c r="AA67" s="63" t="str">
        <f t="shared" si="5"/>
        <v/>
      </c>
      <c r="AB67" s="37"/>
      <c r="AC67" s="37"/>
      <c r="AD67" s="37"/>
      <c r="AE67" s="82" t="str">
        <f t="shared" si="6"/>
        <v/>
      </c>
      <c r="AF67" s="82" t="str">
        <f t="shared" si="7"/>
        <v/>
      </c>
      <c r="AG67" s="82" t="str">
        <f t="shared" si="8"/>
        <v/>
      </c>
      <c r="AH67" s="125" t="str">
        <f t="shared" si="12"/>
        <v/>
      </c>
      <c r="AI67" s="64" t="str">
        <f t="shared" si="9"/>
        <v/>
      </c>
      <c r="AJ67" s="45" t="str">
        <f>IFERROR(IF(ISNUMBER('Opsparede løndele dec21-feb22'!K65),AI67+'Opsparede løndele dec21-feb22'!K65,AI67),"")</f>
        <v/>
      </c>
    </row>
    <row r="68" spans="1:36" x14ac:dyDescent="0.25">
      <c r="A68" s="50" t="str">
        <f t="shared" si="13"/>
        <v/>
      </c>
      <c r="B68" s="5"/>
      <c r="C68" s="6"/>
      <c r="D68" s="7"/>
      <c r="E68" s="8"/>
      <c r="F68" s="8"/>
      <c r="G68" s="58" t="str">
        <f t="shared" si="19"/>
        <v/>
      </c>
      <c r="H68" s="58" t="str">
        <f t="shared" si="19"/>
        <v/>
      </c>
      <c r="I68" s="58" t="str">
        <f t="shared" si="19"/>
        <v/>
      </c>
      <c r="K68" s="100" t="str">
        <f t="shared" si="11"/>
        <v/>
      </c>
      <c r="U68" s="101"/>
      <c r="V68" s="63" t="str">
        <f t="shared" si="0"/>
        <v/>
      </c>
      <c r="W68" s="63" t="str">
        <f t="shared" si="1"/>
        <v/>
      </c>
      <c r="X68" s="63" t="str">
        <f t="shared" si="2"/>
        <v/>
      </c>
      <c r="Y68" s="63" t="str">
        <f t="shared" si="3"/>
        <v/>
      </c>
      <c r="Z68" s="63" t="str">
        <f t="shared" si="4"/>
        <v/>
      </c>
      <c r="AA68" s="63" t="str">
        <f t="shared" si="5"/>
        <v/>
      </c>
      <c r="AB68" s="37"/>
      <c r="AC68" s="37"/>
      <c r="AD68" s="37"/>
      <c r="AE68" s="82" t="str">
        <f t="shared" si="6"/>
        <v/>
      </c>
      <c r="AF68" s="82" t="str">
        <f t="shared" si="7"/>
        <v/>
      </c>
      <c r="AG68" s="82" t="str">
        <f t="shared" si="8"/>
        <v/>
      </c>
      <c r="AH68" s="125" t="str">
        <f t="shared" si="12"/>
        <v/>
      </c>
      <c r="AI68" s="64" t="str">
        <f t="shared" si="9"/>
        <v/>
      </c>
      <c r="AJ68" s="45" t="str">
        <f>IFERROR(IF(ISNUMBER('Opsparede løndele dec21-feb22'!K66),AI68+'Opsparede løndele dec21-feb22'!K66,AI68),"")</f>
        <v/>
      </c>
    </row>
    <row r="69" spans="1:36" x14ac:dyDescent="0.25">
      <c r="A69" s="50" t="str">
        <f t="shared" si="13"/>
        <v/>
      </c>
      <c r="B69" s="5"/>
      <c r="C69" s="6"/>
      <c r="D69" s="7"/>
      <c r="E69" s="8"/>
      <c r="F69" s="8"/>
      <c r="G69" s="58" t="str">
        <f t="shared" si="19"/>
        <v/>
      </c>
      <c r="H69" s="58" t="str">
        <f t="shared" si="19"/>
        <v/>
      </c>
      <c r="I69" s="58" t="str">
        <f t="shared" si="19"/>
        <v/>
      </c>
      <c r="K69" s="100" t="str">
        <f t="shared" si="11"/>
        <v/>
      </c>
      <c r="U69" s="101"/>
      <c r="V69" s="63" t="str">
        <f t="shared" si="0"/>
        <v/>
      </c>
      <c r="W69" s="63" t="str">
        <f t="shared" si="1"/>
        <v/>
      </c>
      <c r="X69" s="63" t="str">
        <f t="shared" si="2"/>
        <v/>
      </c>
      <c r="Y69" s="63" t="str">
        <f t="shared" si="3"/>
        <v/>
      </c>
      <c r="Z69" s="63" t="str">
        <f t="shared" si="4"/>
        <v/>
      </c>
      <c r="AA69" s="63" t="str">
        <f t="shared" si="5"/>
        <v/>
      </c>
      <c r="AB69" s="37"/>
      <c r="AC69" s="37"/>
      <c r="AD69" s="37"/>
      <c r="AE69" s="82" t="str">
        <f t="shared" si="6"/>
        <v/>
      </c>
      <c r="AF69" s="82" t="str">
        <f t="shared" si="7"/>
        <v/>
      </c>
      <c r="AG69" s="82" t="str">
        <f t="shared" si="8"/>
        <v/>
      </c>
      <c r="AH69" s="125" t="str">
        <f t="shared" si="12"/>
        <v/>
      </c>
      <c r="AI69" s="64" t="str">
        <f t="shared" si="9"/>
        <v/>
      </c>
      <c r="AJ69" s="45" t="str">
        <f>IFERROR(IF(ISNUMBER('Opsparede løndele dec21-feb22'!K67),AI69+'Opsparede løndele dec21-feb22'!K67,AI69),"")</f>
        <v/>
      </c>
    </row>
    <row r="70" spans="1:36" x14ac:dyDescent="0.25">
      <c r="A70" s="50" t="str">
        <f t="shared" si="13"/>
        <v/>
      </c>
      <c r="B70" s="5"/>
      <c r="C70" s="6"/>
      <c r="D70" s="7"/>
      <c r="E70" s="8"/>
      <c r="F70" s="8"/>
      <c r="G70" s="58" t="str">
        <f t="shared" si="19"/>
        <v/>
      </c>
      <c r="H70" s="58" t="str">
        <f t="shared" si="19"/>
        <v/>
      </c>
      <c r="I70" s="58" t="str">
        <f t="shared" si="19"/>
        <v/>
      </c>
      <c r="K70" s="100" t="str">
        <f t="shared" si="11"/>
        <v/>
      </c>
      <c r="U70" s="101"/>
      <c r="V70" s="63" t="str">
        <f t="shared" si="0"/>
        <v/>
      </c>
      <c r="W70" s="63" t="str">
        <f t="shared" si="1"/>
        <v/>
      </c>
      <c r="X70" s="63" t="str">
        <f t="shared" si="2"/>
        <v/>
      </c>
      <c r="Y70" s="63" t="str">
        <f t="shared" si="3"/>
        <v/>
      </c>
      <c r="Z70" s="63" t="str">
        <f t="shared" si="4"/>
        <v/>
      </c>
      <c r="AA70" s="63" t="str">
        <f t="shared" si="5"/>
        <v/>
      </c>
      <c r="AB70" s="37"/>
      <c r="AC70" s="37"/>
      <c r="AD70" s="37"/>
      <c r="AE70" s="82" t="str">
        <f t="shared" si="6"/>
        <v/>
      </c>
      <c r="AF70" s="82" t="str">
        <f t="shared" si="7"/>
        <v/>
      </c>
      <c r="AG70" s="82" t="str">
        <f t="shared" si="8"/>
        <v/>
      </c>
      <c r="AH70" s="125" t="str">
        <f t="shared" si="12"/>
        <v/>
      </c>
      <c r="AI70" s="64" t="str">
        <f t="shared" si="9"/>
        <v/>
      </c>
      <c r="AJ70" s="45" t="str">
        <f>IFERROR(IF(ISNUMBER('Opsparede løndele dec21-feb22'!K68),AI70+'Opsparede løndele dec21-feb22'!K68,AI70),"")</f>
        <v/>
      </c>
    </row>
    <row r="71" spans="1:36" x14ac:dyDescent="0.25">
      <c r="A71" s="50" t="str">
        <f t="shared" si="13"/>
        <v/>
      </c>
      <c r="B71" s="5"/>
      <c r="C71" s="6"/>
      <c r="D71" s="7"/>
      <c r="E71" s="8"/>
      <c r="F71" s="8"/>
      <c r="G71" s="58" t="str">
        <f t="shared" si="19"/>
        <v/>
      </c>
      <c r="H71" s="58" t="str">
        <f t="shared" si="19"/>
        <v/>
      </c>
      <c r="I71" s="58" t="str">
        <f t="shared" si="19"/>
        <v/>
      </c>
      <c r="K71" s="100" t="str">
        <f t="shared" si="11"/>
        <v/>
      </c>
      <c r="U71" s="101"/>
      <c r="V71" s="63" t="str">
        <f t="shared" ref="V71:V134" si="20">IF(AND(ISNUMBER($U71),ISNUMBER(L71)),(IF($B71="","",IF(MIN(L71,O71)*$K71&gt;30000*IF($U71&gt;37,37,$U71)/37,30000*IF($U71&gt;37,37,$U71)/37,MIN(L71,O71)*$K71))),"")</f>
        <v/>
      </c>
      <c r="W71" s="63" t="str">
        <f t="shared" ref="W71:W134" si="21">IF(AND(ISNUMBER($U71),ISNUMBER(M71)),(IF($B71="","",IF(MIN(M71,P71)*$K71&gt;30000*IF($U71&gt;37,37,$U71)/37,30000*IF($U71&gt;37,37,$U71)/37,MIN(M71,P71)*$K71))),"")</f>
        <v/>
      </c>
      <c r="X71" s="63" t="str">
        <f t="shared" ref="X71:X134" si="22">IF(AND(ISNUMBER($U71),ISNUMBER(N71)),(IF($B71="","",IF(MIN(N71,Q71)*$K71&gt;30000*IF($U71&gt;37,37,$U71)/37,30000*IF($U71&gt;37,37,$U71)/37,MIN(N71,Q71)*$K71))),"")</f>
        <v/>
      </c>
      <c r="Y71" s="63" t="str">
        <f t="shared" ref="Y71:Y134" si="23">IF(ISNUMBER(V71),(MIN(V71,MIN(L71,O71)-R71)),"")</f>
        <v/>
      </c>
      <c r="Z71" s="63" t="str">
        <f t="shared" ref="Z71:Z134" si="24">IF(ISNUMBER(W71),(MIN(W71,MIN(M71,P71)-S71)),"")</f>
        <v/>
      </c>
      <c r="AA71" s="63" t="str">
        <f t="shared" ref="AA71:AA134" si="25">IF(ISNUMBER(X71),(MIN(X71,MIN(N71,Q71)-T71)),"")</f>
        <v/>
      </c>
      <c r="AB71" s="37"/>
      <c r="AC71" s="37"/>
      <c r="AD71" s="37"/>
      <c r="AE71" s="82" t="str">
        <f t="shared" ref="AE71:AE134" si="26">IF(AND(ISNUMBER(AB71),G71&gt;0),MIN(Y71/VLOOKUP(G$6,Matrix_antal_dage,4,FALSE)*(G71-AB71),30000),"")</f>
        <v/>
      </c>
      <c r="AF71" s="82" t="str">
        <f t="shared" ref="AF71:AF134" si="27">IF(AND(ISNUMBER(AC71),H71&gt;0),MIN(Z71/VLOOKUP(H$6,Matrix_antal_dage,4,FALSE)*(H71-AC71),30000),"")</f>
        <v/>
      </c>
      <c r="AG71" s="82" t="str">
        <f t="shared" ref="AG71:AG134" si="28">IF(AND(ISNUMBER(AD71),I71&gt;0),MIN(AA71/VLOOKUP(I$6,Matrix_antal_dage,4,FALSE)*(I71-AD71),30000),"")</f>
        <v/>
      </c>
      <c r="AH71" s="125" t="str">
        <f t="shared" si="12"/>
        <v/>
      </c>
      <c r="AI71" s="64" t="str">
        <f t="shared" ref="AI71:AI134" si="29">IF(ISNUMBER(AH71),MAX(SUM(AE71:AG71)-AH71,0),IF(SUM(AE71:AG71)&gt;0,SUM(AE71:AG71),""))</f>
        <v/>
      </c>
      <c r="AJ71" s="45" t="str">
        <f>IFERROR(IF(ISNUMBER('Opsparede løndele dec21-feb22'!K69),AI71+'Opsparede løndele dec21-feb22'!K69,AI71),"")</f>
        <v/>
      </c>
    </row>
    <row r="72" spans="1:36" x14ac:dyDescent="0.25">
      <c r="A72" s="50" t="str">
        <f t="shared" si="13"/>
        <v/>
      </c>
      <c r="B72" s="5"/>
      <c r="C72" s="6"/>
      <c r="D72" s="7"/>
      <c r="E72" s="8"/>
      <c r="F72" s="8"/>
      <c r="G72" s="58" t="str">
        <f t="shared" si="19"/>
        <v/>
      </c>
      <c r="H72" s="58" t="str">
        <f t="shared" si="19"/>
        <v/>
      </c>
      <c r="I72" s="58" t="str">
        <f t="shared" si="19"/>
        <v/>
      </c>
      <c r="K72" s="100" t="str">
        <f t="shared" ref="K72:K135" si="30">IF(J72="","",IF(J72="Funktionær",0.75,IF(J72="Ikke-funktionær",0.9,IF(J72="Elev/lærling",0.9))))</f>
        <v/>
      </c>
      <c r="U72" s="101"/>
      <c r="V72" s="63" t="str">
        <f t="shared" si="20"/>
        <v/>
      </c>
      <c r="W72" s="63" t="str">
        <f t="shared" si="21"/>
        <v/>
      </c>
      <c r="X72" s="63" t="str">
        <f t="shared" si="22"/>
        <v/>
      </c>
      <c r="Y72" s="63" t="str">
        <f t="shared" si="23"/>
        <v/>
      </c>
      <c r="Z72" s="63" t="str">
        <f t="shared" si="24"/>
        <v/>
      </c>
      <c r="AA72" s="63" t="str">
        <f t="shared" si="25"/>
        <v/>
      </c>
      <c r="AB72" s="37"/>
      <c r="AC72" s="37"/>
      <c r="AD72" s="37"/>
      <c r="AE72" s="82" t="str">
        <f t="shared" si="26"/>
        <v/>
      </c>
      <c r="AF72" s="82" t="str">
        <f t="shared" si="27"/>
        <v/>
      </c>
      <c r="AG72" s="82" t="str">
        <f t="shared" si="28"/>
        <v/>
      </c>
      <c r="AH72" s="125" t="str">
        <f t="shared" ref="AH72:AH135" si="31">IF(OR(ISNUMBER(AB72),ISNUMBER(AC72),ISNUMBER(AD72)),3/5*5/31*IF(AND(ISNUMBER(Y72),ISNUMBER(Z72),ISNUMBER(AA72)),SUM(Y72:AA72)/3,IF(AND(ISNUMBER(Y72),ISNUMBER(Z72)),SUM(Y72:Z72)/2,IF(AND(ISNUMBER(Y72),ISNUMBER(AA72)),SUM(Y72+AA72)/2,IF(AND(ISNUMBER(Z72),ISNUMBER(AA72)),SUM(Z72:AA72)/2,IF(ISNUMBER(Y72),Y72,IF(ISNUMBER(Z72),Z72,IF(ISNUMBER(AA72),AA72,""))))))),"")</f>
        <v/>
      </c>
      <c r="AI72" s="64" t="str">
        <f t="shared" si="29"/>
        <v/>
      </c>
      <c r="AJ72" s="45" t="str">
        <f>IFERROR(IF(ISNUMBER('Opsparede løndele dec21-feb22'!K70),AI72+'Opsparede løndele dec21-feb22'!K70,AI72),"")</f>
        <v/>
      </c>
    </row>
    <row r="73" spans="1:36" x14ac:dyDescent="0.25">
      <c r="A73" s="50" t="str">
        <f t="shared" ref="A73:A136" si="32">IF(B73="","",A72+1)</f>
        <v/>
      </c>
      <c r="B73" s="5"/>
      <c r="C73" s="6"/>
      <c r="D73" s="7"/>
      <c r="E73" s="8"/>
      <c r="F73" s="8"/>
      <c r="G73" s="58" t="str">
        <f t="shared" si="19"/>
        <v/>
      </c>
      <c r="H73" s="58" t="str">
        <f t="shared" si="19"/>
        <v/>
      </c>
      <c r="I73" s="58" t="str">
        <f t="shared" si="19"/>
        <v/>
      </c>
      <c r="K73" s="100" t="str">
        <f t="shared" si="30"/>
        <v/>
      </c>
      <c r="U73" s="101"/>
      <c r="V73" s="63" t="str">
        <f t="shared" si="20"/>
        <v/>
      </c>
      <c r="W73" s="63" t="str">
        <f t="shared" si="21"/>
        <v/>
      </c>
      <c r="X73" s="63" t="str">
        <f t="shared" si="22"/>
        <v/>
      </c>
      <c r="Y73" s="63" t="str">
        <f t="shared" si="23"/>
        <v/>
      </c>
      <c r="Z73" s="63" t="str">
        <f t="shared" si="24"/>
        <v/>
      </c>
      <c r="AA73" s="63" t="str">
        <f t="shared" si="25"/>
        <v/>
      </c>
      <c r="AB73" s="37"/>
      <c r="AC73" s="37"/>
      <c r="AD73" s="37"/>
      <c r="AE73" s="82" t="str">
        <f t="shared" si="26"/>
        <v/>
      </c>
      <c r="AF73" s="82" t="str">
        <f t="shared" si="27"/>
        <v/>
      </c>
      <c r="AG73" s="82" t="str">
        <f t="shared" si="28"/>
        <v/>
      </c>
      <c r="AH73" s="125" t="str">
        <f t="shared" si="31"/>
        <v/>
      </c>
      <c r="AI73" s="64" t="str">
        <f t="shared" si="29"/>
        <v/>
      </c>
      <c r="AJ73" s="45" t="str">
        <f>IFERROR(IF(ISNUMBER('Opsparede løndele dec21-feb22'!K71),AI73+'Opsparede løndele dec21-feb22'!K71,AI73),"")</f>
        <v/>
      </c>
    </row>
    <row r="74" spans="1:36" x14ac:dyDescent="0.25">
      <c r="A74" s="50" t="str">
        <f t="shared" si="32"/>
        <v/>
      </c>
      <c r="B74" s="5"/>
      <c r="C74" s="6"/>
      <c r="D74" s="7"/>
      <c r="E74" s="8"/>
      <c r="F74" s="8"/>
      <c r="G74" s="58" t="str">
        <f t="shared" si="19"/>
        <v/>
      </c>
      <c r="H74" s="58" t="str">
        <f t="shared" si="19"/>
        <v/>
      </c>
      <c r="I74" s="58" t="str">
        <f t="shared" si="19"/>
        <v/>
      </c>
      <c r="K74" s="100" t="str">
        <f t="shared" si="30"/>
        <v/>
      </c>
      <c r="U74" s="101"/>
      <c r="V74" s="63" t="str">
        <f t="shared" si="20"/>
        <v/>
      </c>
      <c r="W74" s="63" t="str">
        <f t="shared" si="21"/>
        <v/>
      </c>
      <c r="X74" s="63" t="str">
        <f t="shared" si="22"/>
        <v/>
      </c>
      <c r="Y74" s="63" t="str">
        <f t="shared" si="23"/>
        <v/>
      </c>
      <c r="Z74" s="63" t="str">
        <f t="shared" si="24"/>
        <v/>
      </c>
      <c r="AA74" s="63" t="str">
        <f t="shared" si="25"/>
        <v/>
      </c>
      <c r="AB74" s="37"/>
      <c r="AC74" s="37"/>
      <c r="AD74" s="37"/>
      <c r="AE74" s="82" t="str">
        <f t="shared" si="26"/>
        <v/>
      </c>
      <c r="AF74" s="82" t="str">
        <f t="shared" si="27"/>
        <v/>
      </c>
      <c r="AG74" s="82" t="str">
        <f t="shared" si="28"/>
        <v/>
      </c>
      <c r="AH74" s="125" t="str">
        <f t="shared" si="31"/>
        <v/>
      </c>
      <c r="AI74" s="64" t="str">
        <f t="shared" si="29"/>
        <v/>
      </c>
      <c r="AJ74" s="45" t="str">
        <f>IFERROR(IF(ISNUMBER('Opsparede løndele dec21-feb22'!K72),AI74+'Opsparede løndele dec21-feb22'!K72,AI74),"")</f>
        <v/>
      </c>
    </row>
    <row r="75" spans="1:36" x14ac:dyDescent="0.25">
      <c r="A75" s="50" t="str">
        <f t="shared" si="32"/>
        <v/>
      </c>
      <c r="B75" s="5"/>
      <c r="C75" s="6"/>
      <c r="D75" s="7"/>
      <c r="E75" s="8"/>
      <c r="F75" s="8"/>
      <c r="G75" s="58" t="str">
        <f t="shared" si="19"/>
        <v/>
      </c>
      <c r="H75" s="58" t="str">
        <f t="shared" si="19"/>
        <v/>
      </c>
      <c r="I75" s="58" t="str">
        <f t="shared" si="19"/>
        <v/>
      </c>
      <c r="K75" s="100" t="str">
        <f t="shared" si="30"/>
        <v/>
      </c>
      <c r="U75" s="101"/>
      <c r="V75" s="63" t="str">
        <f t="shared" si="20"/>
        <v/>
      </c>
      <c r="W75" s="63" t="str">
        <f t="shared" si="21"/>
        <v/>
      </c>
      <c r="X75" s="63" t="str">
        <f t="shared" si="22"/>
        <v/>
      </c>
      <c r="Y75" s="63" t="str">
        <f t="shared" si="23"/>
        <v/>
      </c>
      <c r="Z75" s="63" t="str">
        <f t="shared" si="24"/>
        <v/>
      </c>
      <c r="AA75" s="63" t="str">
        <f t="shared" si="25"/>
        <v/>
      </c>
      <c r="AB75" s="37"/>
      <c r="AC75" s="37"/>
      <c r="AD75" s="37"/>
      <c r="AE75" s="82" t="str">
        <f t="shared" si="26"/>
        <v/>
      </c>
      <c r="AF75" s="82" t="str">
        <f t="shared" si="27"/>
        <v/>
      </c>
      <c r="AG75" s="82" t="str">
        <f t="shared" si="28"/>
        <v/>
      </c>
      <c r="AH75" s="125" t="str">
        <f t="shared" si="31"/>
        <v/>
      </c>
      <c r="AI75" s="64" t="str">
        <f t="shared" si="29"/>
        <v/>
      </c>
      <c r="AJ75" s="45" t="str">
        <f>IFERROR(IF(ISNUMBER('Opsparede løndele dec21-feb22'!K73),AI75+'Opsparede løndele dec21-feb22'!K73,AI75),"")</f>
        <v/>
      </c>
    </row>
    <row r="76" spans="1:36" x14ac:dyDescent="0.25">
      <c r="A76" s="50" t="str">
        <f t="shared" si="32"/>
        <v/>
      </c>
      <c r="B76" s="5"/>
      <c r="C76" s="6"/>
      <c r="D76" s="7"/>
      <c r="E76" s="8"/>
      <c r="F76" s="8"/>
      <c r="G76" s="58" t="str">
        <f t="shared" si="19"/>
        <v/>
      </c>
      <c r="H76" s="58" t="str">
        <f t="shared" si="19"/>
        <v/>
      </c>
      <c r="I76" s="58" t="str">
        <f t="shared" si="19"/>
        <v/>
      </c>
      <c r="K76" s="100" t="str">
        <f t="shared" si="30"/>
        <v/>
      </c>
      <c r="U76" s="101"/>
      <c r="V76" s="63" t="str">
        <f t="shared" si="20"/>
        <v/>
      </c>
      <c r="W76" s="63" t="str">
        <f t="shared" si="21"/>
        <v/>
      </c>
      <c r="X76" s="63" t="str">
        <f t="shared" si="22"/>
        <v/>
      </c>
      <c r="Y76" s="63" t="str">
        <f t="shared" si="23"/>
        <v/>
      </c>
      <c r="Z76" s="63" t="str">
        <f t="shared" si="24"/>
        <v/>
      </c>
      <c r="AA76" s="63" t="str">
        <f t="shared" si="25"/>
        <v/>
      </c>
      <c r="AB76" s="37"/>
      <c r="AC76" s="37"/>
      <c r="AD76" s="37"/>
      <c r="AE76" s="82" t="str">
        <f t="shared" si="26"/>
        <v/>
      </c>
      <c r="AF76" s="82" t="str">
        <f t="shared" si="27"/>
        <v/>
      </c>
      <c r="AG76" s="82" t="str">
        <f t="shared" si="28"/>
        <v/>
      </c>
      <c r="AH76" s="125" t="str">
        <f t="shared" si="31"/>
        <v/>
      </c>
      <c r="AI76" s="64" t="str">
        <f t="shared" si="29"/>
        <v/>
      </c>
      <c r="AJ76" s="45" t="str">
        <f>IFERROR(IF(ISNUMBER('Opsparede løndele dec21-feb22'!K74),AI76+'Opsparede løndele dec21-feb22'!K74,AI76),"")</f>
        <v/>
      </c>
    </row>
    <row r="77" spans="1:36" x14ac:dyDescent="0.25">
      <c r="A77" s="50" t="str">
        <f t="shared" si="32"/>
        <v/>
      </c>
      <c r="B77" s="5"/>
      <c r="C77" s="6"/>
      <c r="D77" s="7"/>
      <c r="E77" s="8"/>
      <c r="F77" s="8"/>
      <c r="G77" s="58" t="str">
        <f t="shared" ref="G77:I86" si="33">IF(AND(ISNUMBER($E77),ISNUMBER($F77)),MAX(MIN(NETWORKDAYS(IF($E77&lt;=VLOOKUP(G$6,Matrix_antal_dage,5,FALSE),VLOOKUP(G$6,Matrix_antal_dage,5,FALSE),$E77),IF($F77&gt;=VLOOKUP(G$6,Matrix_antal_dage,6,FALSE),VLOOKUP(G$6,Matrix_antal_dage,6,FALSE),$F77),helligdage),VLOOKUP(G$6,Matrix_antal_dage,7,FALSE)),0),"")</f>
        <v/>
      </c>
      <c r="H77" s="58" t="str">
        <f t="shared" si="33"/>
        <v/>
      </c>
      <c r="I77" s="58" t="str">
        <f t="shared" si="33"/>
        <v/>
      </c>
      <c r="K77" s="100" t="str">
        <f t="shared" si="30"/>
        <v/>
      </c>
      <c r="U77" s="101"/>
      <c r="V77" s="63" t="str">
        <f t="shared" si="20"/>
        <v/>
      </c>
      <c r="W77" s="63" t="str">
        <f t="shared" si="21"/>
        <v/>
      </c>
      <c r="X77" s="63" t="str">
        <f t="shared" si="22"/>
        <v/>
      </c>
      <c r="Y77" s="63" t="str">
        <f t="shared" si="23"/>
        <v/>
      </c>
      <c r="Z77" s="63" t="str">
        <f t="shared" si="24"/>
        <v/>
      </c>
      <c r="AA77" s="63" t="str">
        <f t="shared" si="25"/>
        <v/>
      </c>
      <c r="AB77" s="37"/>
      <c r="AC77" s="37"/>
      <c r="AD77" s="37"/>
      <c r="AE77" s="82" t="str">
        <f t="shared" si="26"/>
        <v/>
      </c>
      <c r="AF77" s="82" t="str">
        <f t="shared" si="27"/>
        <v/>
      </c>
      <c r="AG77" s="82" t="str">
        <f t="shared" si="28"/>
        <v/>
      </c>
      <c r="AH77" s="125" t="str">
        <f t="shared" si="31"/>
        <v/>
      </c>
      <c r="AI77" s="64" t="str">
        <f t="shared" si="29"/>
        <v/>
      </c>
      <c r="AJ77" s="45" t="str">
        <f>IFERROR(IF(ISNUMBER('Opsparede løndele dec21-feb22'!K75),AI77+'Opsparede løndele dec21-feb22'!K75,AI77),"")</f>
        <v/>
      </c>
    </row>
    <row r="78" spans="1:36" x14ac:dyDescent="0.25">
      <c r="A78" s="50" t="str">
        <f t="shared" si="32"/>
        <v/>
      </c>
      <c r="B78" s="5"/>
      <c r="C78" s="6"/>
      <c r="D78" s="7"/>
      <c r="E78" s="8"/>
      <c r="F78" s="8"/>
      <c r="G78" s="58" t="str">
        <f t="shared" si="33"/>
        <v/>
      </c>
      <c r="H78" s="58" t="str">
        <f t="shared" si="33"/>
        <v/>
      </c>
      <c r="I78" s="58" t="str">
        <f t="shared" si="33"/>
        <v/>
      </c>
      <c r="K78" s="100" t="str">
        <f t="shared" si="30"/>
        <v/>
      </c>
      <c r="U78" s="101"/>
      <c r="V78" s="63" t="str">
        <f t="shared" si="20"/>
        <v/>
      </c>
      <c r="W78" s="63" t="str">
        <f t="shared" si="21"/>
        <v/>
      </c>
      <c r="X78" s="63" t="str">
        <f t="shared" si="22"/>
        <v/>
      </c>
      <c r="Y78" s="63" t="str">
        <f t="shared" si="23"/>
        <v/>
      </c>
      <c r="Z78" s="63" t="str">
        <f t="shared" si="24"/>
        <v/>
      </c>
      <c r="AA78" s="63" t="str">
        <f t="shared" si="25"/>
        <v/>
      </c>
      <c r="AB78" s="37"/>
      <c r="AC78" s="37"/>
      <c r="AD78" s="37"/>
      <c r="AE78" s="82" t="str">
        <f t="shared" si="26"/>
        <v/>
      </c>
      <c r="AF78" s="82" t="str">
        <f t="shared" si="27"/>
        <v/>
      </c>
      <c r="AG78" s="82" t="str">
        <f t="shared" si="28"/>
        <v/>
      </c>
      <c r="AH78" s="125" t="str">
        <f t="shared" si="31"/>
        <v/>
      </c>
      <c r="AI78" s="64" t="str">
        <f t="shared" si="29"/>
        <v/>
      </c>
      <c r="AJ78" s="45" t="str">
        <f>IFERROR(IF(ISNUMBER('Opsparede løndele dec21-feb22'!K76),AI78+'Opsparede løndele dec21-feb22'!K76,AI78),"")</f>
        <v/>
      </c>
    </row>
    <row r="79" spans="1:36" x14ac:dyDescent="0.25">
      <c r="A79" s="50" t="str">
        <f t="shared" si="32"/>
        <v/>
      </c>
      <c r="B79" s="5"/>
      <c r="C79" s="6"/>
      <c r="D79" s="7"/>
      <c r="E79" s="8"/>
      <c r="F79" s="8"/>
      <c r="G79" s="58" t="str">
        <f t="shared" si="33"/>
        <v/>
      </c>
      <c r="H79" s="58" t="str">
        <f t="shared" si="33"/>
        <v/>
      </c>
      <c r="I79" s="58" t="str">
        <f t="shared" si="33"/>
        <v/>
      </c>
      <c r="K79" s="100" t="str">
        <f t="shared" si="30"/>
        <v/>
      </c>
      <c r="U79" s="101"/>
      <c r="V79" s="63" t="str">
        <f t="shared" si="20"/>
        <v/>
      </c>
      <c r="W79" s="63" t="str">
        <f t="shared" si="21"/>
        <v/>
      </c>
      <c r="X79" s="63" t="str">
        <f t="shared" si="22"/>
        <v/>
      </c>
      <c r="Y79" s="63" t="str">
        <f t="shared" si="23"/>
        <v/>
      </c>
      <c r="Z79" s="63" t="str">
        <f t="shared" si="24"/>
        <v/>
      </c>
      <c r="AA79" s="63" t="str">
        <f t="shared" si="25"/>
        <v/>
      </c>
      <c r="AB79" s="37"/>
      <c r="AC79" s="37"/>
      <c r="AD79" s="37"/>
      <c r="AE79" s="82" t="str">
        <f t="shared" si="26"/>
        <v/>
      </c>
      <c r="AF79" s="82" t="str">
        <f t="shared" si="27"/>
        <v/>
      </c>
      <c r="AG79" s="82" t="str">
        <f t="shared" si="28"/>
        <v/>
      </c>
      <c r="AH79" s="125" t="str">
        <f t="shared" si="31"/>
        <v/>
      </c>
      <c r="AI79" s="64" t="str">
        <f t="shared" si="29"/>
        <v/>
      </c>
      <c r="AJ79" s="45" t="str">
        <f>IFERROR(IF(ISNUMBER('Opsparede løndele dec21-feb22'!K77),AI79+'Opsparede løndele dec21-feb22'!K77,AI79),"")</f>
        <v/>
      </c>
    </row>
    <row r="80" spans="1:36" x14ac:dyDescent="0.25">
      <c r="A80" s="50" t="str">
        <f t="shared" si="32"/>
        <v/>
      </c>
      <c r="B80" s="5"/>
      <c r="C80" s="6"/>
      <c r="D80" s="7"/>
      <c r="E80" s="8"/>
      <c r="F80" s="8"/>
      <c r="G80" s="58" t="str">
        <f t="shared" si="33"/>
        <v/>
      </c>
      <c r="H80" s="58" t="str">
        <f t="shared" si="33"/>
        <v/>
      </c>
      <c r="I80" s="58" t="str">
        <f t="shared" si="33"/>
        <v/>
      </c>
      <c r="K80" s="100" t="str">
        <f t="shared" si="30"/>
        <v/>
      </c>
      <c r="U80" s="101"/>
      <c r="V80" s="63" t="str">
        <f t="shared" si="20"/>
        <v/>
      </c>
      <c r="W80" s="63" t="str">
        <f t="shared" si="21"/>
        <v/>
      </c>
      <c r="X80" s="63" t="str">
        <f t="shared" si="22"/>
        <v/>
      </c>
      <c r="Y80" s="63" t="str">
        <f t="shared" si="23"/>
        <v/>
      </c>
      <c r="Z80" s="63" t="str">
        <f t="shared" si="24"/>
        <v/>
      </c>
      <c r="AA80" s="63" t="str">
        <f t="shared" si="25"/>
        <v/>
      </c>
      <c r="AB80" s="37"/>
      <c r="AC80" s="37"/>
      <c r="AD80" s="37"/>
      <c r="AE80" s="82" t="str">
        <f t="shared" si="26"/>
        <v/>
      </c>
      <c r="AF80" s="82" t="str">
        <f t="shared" si="27"/>
        <v/>
      </c>
      <c r="AG80" s="82" t="str">
        <f t="shared" si="28"/>
        <v/>
      </c>
      <c r="AH80" s="125" t="str">
        <f t="shared" si="31"/>
        <v/>
      </c>
      <c r="AI80" s="64" t="str">
        <f t="shared" si="29"/>
        <v/>
      </c>
      <c r="AJ80" s="45" t="str">
        <f>IFERROR(IF(ISNUMBER('Opsparede løndele dec21-feb22'!K78),AI80+'Opsparede løndele dec21-feb22'!K78,AI80),"")</f>
        <v/>
      </c>
    </row>
    <row r="81" spans="1:36" x14ac:dyDescent="0.25">
      <c r="A81" s="50" t="str">
        <f t="shared" si="32"/>
        <v/>
      </c>
      <c r="B81" s="5"/>
      <c r="C81" s="6"/>
      <c r="D81" s="7"/>
      <c r="E81" s="8"/>
      <c r="F81" s="8"/>
      <c r="G81" s="58" t="str">
        <f t="shared" si="33"/>
        <v/>
      </c>
      <c r="H81" s="58" t="str">
        <f t="shared" si="33"/>
        <v/>
      </c>
      <c r="I81" s="58" t="str">
        <f t="shared" si="33"/>
        <v/>
      </c>
      <c r="K81" s="100" t="str">
        <f t="shared" si="30"/>
        <v/>
      </c>
      <c r="U81" s="101"/>
      <c r="V81" s="63" t="str">
        <f t="shared" si="20"/>
        <v/>
      </c>
      <c r="W81" s="63" t="str">
        <f t="shared" si="21"/>
        <v/>
      </c>
      <c r="X81" s="63" t="str">
        <f t="shared" si="22"/>
        <v/>
      </c>
      <c r="Y81" s="63" t="str">
        <f t="shared" si="23"/>
        <v/>
      </c>
      <c r="Z81" s="63" t="str">
        <f t="shared" si="24"/>
        <v/>
      </c>
      <c r="AA81" s="63" t="str">
        <f t="shared" si="25"/>
        <v/>
      </c>
      <c r="AB81" s="37"/>
      <c r="AC81" s="37"/>
      <c r="AD81" s="37"/>
      <c r="AE81" s="82" t="str">
        <f t="shared" si="26"/>
        <v/>
      </c>
      <c r="AF81" s="82" t="str">
        <f t="shared" si="27"/>
        <v/>
      </c>
      <c r="AG81" s="82" t="str">
        <f t="shared" si="28"/>
        <v/>
      </c>
      <c r="AH81" s="125" t="str">
        <f t="shared" si="31"/>
        <v/>
      </c>
      <c r="AI81" s="64" t="str">
        <f t="shared" si="29"/>
        <v/>
      </c>
      <c r="AJ81" s="45" t="str">
        <f>IFERROR(IF(ISNUMBER('Opsparede løndele dec21-feb22'!K79),AI81+'Opsparede løndele dec21-feb22'!K79,AI81),"")</f>
        <v/>
      </c>
    </row>
    <row r="82" spans="1:36" x14ac:dyDescent="0.25">
      <c r="A82" s="50" t="str">
        <f t="shared" si="32"/>
        <v/>
      </c>
      <c r="B82" s="5"/>
      <c r="C82" s="6"/>
      <c r="D82" s="7"/>
      <c r="E82" s="8"/>
      <c r="F82" s="8"/>
      <c r="G82" s="58" t="str">
        <f t="shared" si="33"/>
        <v/>
      </c>
      <c r="H82" s="58" t="str">
        <f t="shared" si="33"/>
        <v/>
      </c>
      <c r="I82" s="58" t="str">
        <f t="shared" si="33"/>
        <v/>
      </c>
      <c r="K82" s="100" t="str">
        <f t="shared" si="30"/>
        <v/>
      </c>
      <c r="U82" s="101"/>
      <c r="V82" s="63" t="str">
        <f t="shared" si="20"/>
        <v/>
      </c>
      <c r="W82" s="63" t="str">
        <f t="shared" si="21"/>
        <v/>
      </c>
      <c r="X82" s="63" t="str">
        <f t="shared" si="22"/>
        <v/>
      </c>
      <c r="Y82" s="63" t="str">
        <f t="shared" si="23"/>
        <v/>
      </c>
      <c r="Z82" s="63" t="str">
        <f t="shared" si="24"/>
        <v/>
      </c>
      <c r="AA82" s="63" t="str">
        <f t="shared" si="25"/>
        <v/>
      </c>
      <c r="AB82" s="37"/>
      <c r="AC82" s="37"/>
      <c r="AD82" s="37"/>
      <c r="AE82" s="82" t="str">
        <f t="shared" si="26"/>
        <v/>
      </c>
      <c r="AF82" s="82" t="str">
        <f t="shared" si="27"/>
        <v/>
      </c>
      <c r="AG82" s="82" t="str">
        <f t="shared" si="28"/>
        <v/>
      </c>
      <c r="AH82" s="125" t="str">
        <f t="shared" si="31"/>
        <v/>
      </c>
      <c r="AI82" s="64" t="str">
        <f t="shared" si="29"/>
        <v/>
      </c>
      <c r="AJ82" s="45" t="str">
        <f>IFERROR(IF(ISNUMBER('Opsparede løndele dec21-feb22'!K80),AI82+'Opsparede løndele dec21-feb22'!K80,AI82),"")</f>
        <v/>
      </c>
    </row>
    <row r="83" spans="1:36" x14ac:dyDescent="0.25">
      <c r="A83" s="50" t="str">
        <f t="shared" si="32"/>
        <v/>
      </c>
      <c r="B83" s="5"/>
      <c r="C83" s="6"/>
      <c r="D83" s="7"/>
      <c r="E83" s="8"/>
      <c r="F83" s="8"/>
      <c r="G83" s="58" t="str">
        <f t="shared" si="33"/>
        <v/>
      </c>
      <c r="H83" s="58" t="str">
        <f t="shared" si="33"/>
        <v/>
      </c>
      <c r="I83" s="58" t="str">
        <f t="shared" si="33"/>
        <v/>
      </c>
      <c r="K83" s="100" t="str">
        <f t="shared" si="30"/>
        <v/>
      </c>
      <c r="U83" s="101"/>
      <c r="V83" s="63" t="str">
        <f t="shared" si="20"/>
        <v/>
      </c>
      <c r="W83" s="63" t="str">
        <f t="shared" si="21"/>
        <v/>
      </c>
      <c r="X83" s="63" t="str">
        <f t="shared" si="22"/>
        <v/>
      </c>
      <c r="Y83" s="63" t="str">
        <f t="shared" si="23"/>
        <v/>
      </c>
      <c r="Z83" s="63" t="str">
        <f t="shared" si="24"/>
        <v/>
      </c>
      <c r="AA83" s="63" t="str">
        <f t="shared" si="25"/>
        <v/>
      </c>
      <c r="AB83" s="37"/>
      <c r="AC83" s="37"/>
      <c r="AD83" s="37"/>
      <c r="AE83" s="82" t="str">
        <f t="shared" si="26"/>
        <v/>
      </c>
      <c r="AF83" s="82" t="str">
        <f t="shared" si="27"/>
        <v/>
      </c>
      <c r="AG83" s="82" t="str">
        <f t="shared" si="28"/>
        <v/>
      </c>
      <c r="AH83" s="125" t="str">
        <f t="shared" si="31"/>
        <v/>
      </c>
      <c r="AI83" s="64" t="str">
        <f t="shared" si="29"/>
        <v/>
      </c>
      <c r="AJ83" s="45" t="str">
        <f>IFERROR(IF(ISNUMBER('Opsparede løndele dec21-feb22'!K81),AI83+'Opsparede løndele dec21-feb22'!K81,AI83),"")</f>
        <v/>
      </c>
    </row>
    <row r="84" spans="1:36" x14ac:dyDescent="0.25">
      <c r="A84" s="50" t="str">
        <f t="shared" si="32"/>
        <v/>
      </c>
      <c r="B84" s="5"/>
      <c r="C84" s="6"/>
      <c r="D84" s="7"/>
      <c r="E84" s="8"/>
      <c r="F84" s="8"/>
      <c r="G84" s="58" t="str">
        <f t="shared" si="33"/>
        <v/>
      </c>
      <c r="H84" s="58" t="str">
        <f t="shared" si="33"/>
        <v/>
      </c>
      <c r="I84" s="58" t="str">
        <f t="shared" si="33"/>
        <v/>
      </c>
      <c r="K84" s="100" t="str">
        <f t="shared" si="30"/>
        <v/>
      </c>
      <c r="U84" s="101"/>
      <c r="V84" s="63" t="str">
        <f t="shared" si="20"/>
        <v/>
      </c>
      <c r="W84" s="63" t="str">
        <f t="shared" si="21"/>
        <v/>
      </c>
      <c r="X84" s="63" t="str">
        <f t="shared" si="22"/>
        <v/>
      </c>
      <c r="Y84" s="63" t="str">
        <f t="shared" si="23"/>
        <v/>
      </c>
      <c r="Z84" s="63" t="str">
        <f t="shared" si="24"/>
        <v/>
      </c>
      <c r="AA84" s="63" t="str">
        <f t="shared" si="25"/>
        <v/>
      </c>
      <c r="AB84" s="37"/>
      <c r="AC84" s="37"/>
      <c r="AD84" s="37"/>
      <c r="AE84" s="82" t="str">
        <f t="shared" si="26"/>
        <v/>
      </c>
      <c r="AF84" s="82" t="str">
        <f t="shared" si="27"/>
        <v/>
      </c>
      <c r="AG84" s="82" t="str">
        <f t="shared" si="28"/>
        <v/>
      </c>
      <c r="AH84" s="125" t="str">
        <f t="shared" si="31"/>
        <v/>
      </c>
      <c r="AI84" s="64" t="str">
        <f t="shared" si="29"/>
        <v/>
      </c>
      <c r="AJ84" s="45" t="str">
        <f>IFERROR(IF(ISNUMBER('Opsparede løndele dec21-feb22'!K82),AI84+'Opsparede løndele dec21-feb22'!K82,AI84),"")</f>
        <v/>
      </c>
    </row>
    <row r="85" spans="1:36" x14ac:dyDescent="0.25">
      <c r="A85" s="50" t="str">
        <f t="shared" si="32"/>
        <v/>
      </c>
      <c r="B85" s="5"/>
      <c r="C85" s="6"/>
      <c r="D85" s="7"/>
      <c r="E85" s="8"/>
      <c r="F85" s="8"/>
      <c r="G85" s="58" t="str">
        <f t="shared" si="33"/>
        <v/>
      </c>
      <c r="H85" s="58" t="str">
        <f t="shared" si="33"/>
        <v/>
      </c>
      <c r="I85" s="58" t="str">
        <f t="shared" si="33"/>
        <v/>
      </c>
      <c r="K85" s="100" t="str">
        <f t="shared" si="30"/>
        <v/>
      </c>
      <c r="U85" s="101"/>
      <c r="V85" s="63" t="str">
        <f t="shared" si="20"/>
        <v/>
      </c>
      <c r="W85" s="63" t="str">
        <f t="shared" si="21"/>
        <v/>
      </c>
      <c r="X85" s="63" t="str">
        <f t="shared" si="22"/>
        <v/>
      </c>
      <c r="Y85" s="63" t="str">
        <f t="shared" si="23"/>
        <v/>
      </c>
      <c r="Z85" s="63" t="str">
        <f t="shared" si="24"/>
        <v/>
      </c>
      <c r="AA85" s="63" t="str">
        <f t="shared" si="25"/>
        <v/>
      </c>
      <c r="AB85" s="37"/>
      <c r="AC85" s="37"/>
      <c r="AD85" s="37"/>
      <c r="AE85" s="82" t="str">
        <f t="shared" si="26"/>
        <v/>
      </c>
      <c r="AF85" s="82" t="str">
        <f t="shared" si="27"/>
        <v/>
      </c>
      <c r="AG85" s="82" t="str">
        <f t="shared" si="28"/>
        <v/>
      </c>
      <c r="AH85" s="125" t="str">
        <f t="shared" si="31"/>
        <v/>
      </c>
      <c r="AI85" s="64" t="str">
        <f t="shared" si="29"/>
        <v/>
      </c>
      <c r="AJ85" s="45" t="str">
        <f>IFERROR(IF(ISNUMBER('Opsparede løndele dec21-feb22'!K83),AI85+'Opsparede løndele dec21-feb22'!K83,AI85),"")</f>
        <v/>
      </c>
    </row>
    <row r="86" spans="1:36" x14ac:dyDescent="0.25">
      <c r="A86" s="50" t="str">
        <f t="shared" si="32"/>
        <v/>
      </c>
      <c r="B86" s="5"/>
      <c r="C86" s="6"/>
      <c r="D86" s="7"/>
      <c r="E86" s="8"/>
      <c r="F86" s="8"/>
      <c r="G86" s="58" t="str">
        <f t="shared" si="33"/>
        <v/>
      </c>
      <c r="H86" s="58" t="str">
        <f t="shared" si="33"/>
        <v/>
      </c>
      <c r="I86" s="58" t="str">
        <f t="shared" si="33"/>
        <v/>
      </c>
      <c r="K86" s="100" t="str">
        <f t="shared" si="30"/>
        <v/>
      </c>
      <c r="U86" s="101"/>
      <c r="V86" s="63" t="str">
        <f t="shared" si="20"/>
        <v/>
      </c>
      <c r="W86" s="63" t="str">
        <f t="shared" si="21"/>
        <v/>
      </c>
      <c r="X86" s="63" t="str">
        <f t="shared" si="22"/>
        <v/>
      </c>
      <c r="Y86" s="63" t="str">
        <f t="shared" si="23"/>
        <v/>
      </c>
      <c r="Z86" s="63" t="str">
        <f t="shared" si="24"/>
        <v/>
      </c>
      <c r="AA86" s="63" t="str">
        <f t="shared" si="25"/>
        <v/>
      </c>
      <c r="AB86" s="37"/>
      <c r="AC86" s="37"/>
      <c r="AD86" s="37"/>
      <c r="AE86" s="82" t="str">
        <f t="shared" si="26"/>
        <v/>
      </c>
      <c r="AF86" s="82" t="str">
        <f t="shared" si="27"/>
        <v/>
      </c>
      <c r="AG86" s="82" t="str">
        <f t="shared" si="28"/>
        <v/>
      </c>
      <c r="AH86" s="125" t="str">
        <f t="shared" si="31"/>
        <v/>
      </c>
      <c r="AI86" s="64" t="str">
        <f t="shared" si="29"/>
        <v/>
      </c>
      <c r="AJ86" s="45" t="str">
        <f>IFERROR(IF(ISNUMBER('Opsparede løndele dec21-feb22'!K84),AI86+'Opsparede løndele dec21-feb22'!K84,AI86),"")</f>
        <v/>
      </c>
    </row>
    <row r="87" spans="1:36" x14ac:dyDescent="0.25">
      <c r="A87" s="50" t="str">
        <f t="shared" si="32"/>
        <v/>
      </c>
      <c r="B87" s="5"/>
      <c r="C87" s="6"/>
      <c r="D87" s="7"/>
      <c r="E87" s="8"/>
      <c r="F87" s="8"/>
      <c r="G87" s="58" t="str">
        <f t="shared" ref="G87:I96" si="34">IF(AND(ISNUMBER($E87),ISNUMBER($F87)),MAX(MIN(NETWORKDAYS(IF($E87&lt;=VLOOKUP(G$6,Matrix_antal_dage,5,FALSE),VLOOKUP(G$6,Matrix_antal_dage,5,FALSE),$E87),IF($F87&gt;=VLOOKUP(G$6,Matrix_antal_dage,6,FALSE),VLOOKUP(G$6,Matrix_antal_dage,6,FALSE),$F87),helligdage),VLOOKUP(G$6,Matrix_antal_dage,7,FALSE)),0),"")</f>
        <v/>
      </c>
      <c r="H87" s="58" t="str">
        <f t="shared" si="34"/>
        <v/>
      </c>
      <c r="I87" s="58" t="str">
        <f t="shared" si="34"/>
        <v/>
      </c>
      <c r="K87" s="100" t="str">
        <f t="shared" si="30"/>
        <v/>
      </c>
      <c r="U87" s="101"/>
      <c r="V87" s="63" t="str">
        <f t="shared" si="20"/>
        <v/>
      </c>
      <c r="W87" s="63" t="str">
        <f t="shared" si="21"/>
        <v/>
      </c>
      <c r="X87" s="63" t="str">
        <f t="shared" si="22"/>
        <v/>
      </c>
      <c r="Y87" s="63" t="str">
        <f t="shared" si="23"/>
        <v/>
      </c>
      <c r="Z87" s="63" t="str">
        <f t="shared" si="24"/>
        <v/>
      </c>
      <c r="AA87" s="63" t="str">
        <f t="shared" si="25"/>
        <v/>
      </c>
      <c r="AB87" s="37"/>
      <c r="AC87" s="37"/>
      <c r="AD87" s="37"/>
      <c r="AE87" s="82" t="str">
        <f t="shared" si="26"/>
        <v/>
      </c>
      <c r="AF87" s="82" t="str">
        <f t="shared" si="27"/>
        <v/>
      </c>
      <c r="AG87" s="82" t="str">
        <f t="shared" si="28"/>
        <v/>
      </c>
      <c r="AH87" s="125" t="str">
        <f t="shared" si="31"/>
        <v/>
      </c>
      <c r="AI87" s="64" t="str">
        <f t="shared" si="29"/>
        <v/>
      </c>
      <c r="AJ87" s="45" t="str">
        <f>IFERROR(IF(ISNUMBER('Opsparede løndele dec21-feb22'!K85),AI87+'Opsparede løndele dec21-feb22'!K85,AI87),"")</f>
        <v/>
      </c>
    </row>
    <row r="88" spans="1:36" x14ac:dyDescent="0.25">
      <c r="A88" s="50" t="str">
        <f t="shared" si="32"/>
        <v/>
      </c>
      <c r="B88" s="5"/>
      <c r="C88" s="6"/>
      <c r="D88" s="7"/>
      <c r="E88" s="8"/>
      <c r="F88" s="8"/>
      <c r="G88" s="58" t="str">
        <f t="shared" si="34"/>
        <v/>
      </c>
      <c r="H88" s="58" t="str">
        <f t="shared" si="34"/>
        <v/>
      </c>
      <c r="I88" s="58" t="str">
        <f t="shared" si="34"/>
        <v/>
      </c>
      <c r="K88" s="100" t="str">
        <f t="shared" si="30"/>
        <v/>
      </c>
      <c r="U88" s="101"/>
      <c r="V88" s="63" t="str">
        <f t="shared" si="20"/>
        <v/>
      </c>
      <c r="W88" s="63" t="str">
        <f t="shared" si="21"/>
        <v/>
      </c>
      <c r="X88" s="63" t="str">
        <f t="shared" si="22"/>
        <v/>
      </c>
      <c r="Y88" s="63" t="str">
        <f t="shared" si="23"/>
        <v/>
      </c>
      <c r="Z88" s="63" t="str">
        <f t="shared" si="24"/>
        <v/>
      </c>
      <c r="AA88" s="63" t="str">
        <f t="shared" si="25"/>
        <v/>
      </c>
      <c r="AB88" s="37"/>
      <c r="AC88" s="37"/>
      <c r="AD88" s="37"/>
      <c r="AE88" s="82" t="str">
        <f t="shared" si="26"/>
        <v/>
      </c>
      <c r="AF88" s="82" t="str">
        <f t="shared" si="27"/>
        <v/>
      </c>
      <c r="AG88" s="82" t="str">
        <f t="shared" si="28"/>
        <v/>
      </c>
      <c r="AH88" s="125" t="str">
        <f t="shared" si="31"/>
        <v/>
      </c>
      <c r="AI88" s="64" t="str">
        <f t="shared" si="29"/>
        <v/>
      </c>
      <c r="AJ88" s="45" t="str">
        <f>IFERROR(IF(ISNUMBER('Opsparede løndele dec21-feb22'!K86),AI88+'Opsparede løndele dec21-feb22'!K86,AI88),"")</f>
        <v/>
      </c>
    </row>
    <row r="89" spans="1:36" x14ac:dyDescent="0.25">
      <c r="A89" s="50" t="str">
        <f t="shared" si="32"/>
        <v/>
      </c>
      <c r="B89" s="5"/>
      <c r="C89" s="6"/>
      <c r="D89" s="7"/>
      <c r="E89" s="8"/>
      <c r="F89" s="8"/>
      <c r="G89" s="58" t="str">
        <f t="shared" si="34"/>
        <v/>
      </c>
      <c r="H89" s="58" t="str">
        <f t="shared" si="34"/>
        <v/>
      </c>
      <c r="I89" s="58" t="str">
        <f t="shared" si="34"/>
        <v/>
      </c>
      <c r="K89" s="100" t="str">
        <f t="shared" si="30"/>
        <v/>
      </c>
      <c r="U89" s="101"/>
      <c r="V89" s="63" t="str">
        <f t="shared" si="20"/>
        <v/>
      </c>
      <c r="W89" s="63" t="str">
        <f t="shared" si="21"/>
        <v/>
      </c>
      <c r="X89" s="63" t="str">
        <f t="shared" si="22"/>
        <v/>
      </c>
      <c r="Y89" s="63" t="str">
        <f t="shared" si="23"/>
        <v/>
      </c>
      <c r="Z89" s="63" t="str">
        <f t="shared" si="24"/>
        <v/>
      </c>
      <c r="AA89" s="63" t="str">
        <f t="shared" si="25"/>
        <v/>
      </c>
      <c r="AB89" s="37"/>
      <c r="AC89" s="37"/>
      <c r="AD89" s="37"/>
      <c r="AE89" s="82" t="str">
        <f t="shared" si="26"/>
        <v/>
      </c>
      <c r="AF89" s="82" t="str">
        <f t="shared" si="27"/>
        <v/>
      </c>
      <c r="AG89" s="82" t="str">
        <f t="shared" si="28"/>
        <v/>
      </c>
      <c r="AH89" s="125" t="str">
        <f t="shared" si="31"/>
        <v/>
      </c>
      <c r="AI89" s="64" t="str">
        <f t="shared" si="29"/>
        <v/>
      </c>
      <c r="AJ89" s="45" t="str">
        <f>IFERROR(IF(ISNUMBER('Opsparede løndele dec21-feb22'!K87),AI89+'Opsparede løndele dec21-feb22'!K87,AI89),"")</f>
        <v/>
      </c>
    </row>
    <row r="90" spans="1:36" x14ac:dyDescent="0.25">
      <c r="A90" s="50" t="str">
        <f t="shared" si="32"/>
        <v/>
      </c>
      <c r="B90" s="5"/>
      <c r="C90" s="6"/>
      <c r="D90" s="7"/>
      <c r="E90" s="8"/>
      <c r="F90" s="8"/>
      <c r="G90" s="58" t="str">
        <f t="shared" si="34"/>
        <v/>
      </c>
      <c r="H90" s="58" t="str">
        <f t="shared" si="34"/>
        <v/>
      </c>
      <c r="I90" s="58" t="str">
        <f t="shared" si="34"/>
        <v/>
      </c>
      <c r="K90" s="100" t="str">
        <f t="shared" si="30"/>
        <v/>
      </c>
      <c r="U90" s="101"/>
      <c r="V90" s="63" t="str">
        <f t="shared" si="20"/>
        <v/>
      </c>
      <c r="W90" s="63" t="str">
        <f t="shared" si="21"/>
        <v/>
      </c>
      <c r="X90" s="63" t="str">
        <f t="shared" si="22"/>
        <v/>
      </c>
      <c r="Y90" s="63" t="str">
        <f t="shared" si="23"/>
        <v/>
      </c>
      <c r="Z90" s="63" t="str">
        <f t="shared" si="24"/>
        <v/>
      </c>
      <c r="AA90" s="63" t="str">
        <f t="shared" si="25"/>
        <v/>
      </c>
      <c r="AB90" s="37"/>
      <c r="AC90" s="37"/>
      <c r="AD90" s="37"/>
      <c r="AE90" s="82" t="str">
        <f t="shared" si="26"/>
        <v/>
      </c>
      <c r="AF90" s="82" t="str">
        <f t="shared" si="27"/>
        <v/>
      </c>
      <c r="AG90" s="82" t="str">
        <f t="shared" si="28"/>
        <v/>
      </c>
      <c r="AH90" s="125" t="str">
        <f t="shared" si="31"/>
        <v/>
      </c>
      <c r="AI90" s="64" t="str">
        <f t="shared" si="29"/>
        <v/>
      </c>
      <c r="AJ90" s="45" t="str">
        <f>IFERROR(IF(ISNUMBER('Opsparede løndele dec21-feb22'!K88),AI90+'Opsparede løndele dec21-feb22'!K88,AI90),"")</f>
        <v/>
      </c>
    </row>
    <row r="91" spans="1:36" x14ac:dyDescent="0.25">
      <c r="A91" s="50" t="str">
        <f t="shared" si="32"/>
        <v/>
      </c>
      <c r="B91" s="5"/>
      <c r="C91" s="6"/>
      <c r="D91" s="7"/>
      <c r="E91" s="8"/>
      <c r="F91" s="8"/>
      <c r="G91" s="58" t="str">
        <f t="shared" si="34"/>
        <v/>
      </c>
      <c r="H91" s="58" t="str">
        <f t="shared" si="34"/>
        <v/>
      </c>
      <c r="I91" s="58" t="str">
        <f t="shared" si="34"/>
        <v/>
      </c>
      <c r="K91" s="100" t="str">
        <f t="shared" si="30"/>
        <v/>
      </c>
      <c r="U91" s="101"/>
      <c r="V91" s="63" t="str">
        <f t="shared" si="20"/>
        <v/>
      </c>
      <c r="W91" s="63" t="str">
        <f t="shared" si="21"/>
        <v/>
      </c>
      <c r="X91" s="63" t="str">
        <f t="shared" si="22"/>
        <v/>
      </c>
      <c r="Y91" s="63" t="str">
        <f t="shared" si="23"/>
        <v/>
      </c>
      <c r="Z91" s="63" t="str">
        <f t="shared" si="24"/>
        <v/>
      </c>
      <c r="AA91" s="63" t="str">
        <f t="shared" si="25"/>
        <v/>
      </c>
      <c r="AB91" s="37"/>
      <c r="AC91" s="37"/>
      <c r="AD91" s="37"/>
      <c r="AE91" s="82" t="str">
        <f t="shared" si="26"/>
        <v/>
      </c>
      <c r="AF91" s="82" t="str">
        <f t="shared" si="27"/>
        <v/>
      </c>
      <c r="AG91" s="82" t="str">
        <f t="shared" si="28"/>
        <v/>
      </c>
      <c r="AH91" s="125" t="str">
        <f t="shared" si="31"/>
        <v/>
      </c>
      <c r="AI91" s="64" t="str">
        <f t="shared" si="29"/>
        <v/>
      </c>
      <c r="AJ91" s="45" t="str">
        <f>IFERROR(IF(ISNUMBER('Opsparede løndele dec21-feb22'!K89),AI91+'Opsparede løndele dec21-feb22'!K89,AI91),"")</f>
        <v/>
      </c>
    </row>
    <row r="92" spans="1:36" x14ac:dyDescent="0.25">
      <c r="A92" s="50" t="str">
        <f t="shared" si="32"/>
        <v/>
      </c>
      <c r="B92" s="5"/>
      <c r="C92" s="6"/>
      <c r="D92" s="7"/>
      <c r="E92" s="8"/>
      <c r="F92" s="8"/>
      <c r="G92" s="58" t="str">
        <f t="shared" si="34"/>
        <v/>
      </c>
      <c r="H92" s="58" t="str">
        <f t="shared" si="34"/>
        <v/>
      </c>
      <c r="I92" s="58" t="str">
        <f t="shared" si="34"/>
        <v/>
      </c>
      <c r="K92" s="100" t="str">
        <f t="shared" si="30"/>
        <v/>
      </c>
      <c r="U92" s="101"/>
      <c r="V92" s="63" t="str">
        <f t="shared" si="20"/>
        <v/>
      </c>
      <c r="W92" s="63" t="str">
        <f t="shared" si="21"/>
        <v/>
      </c>
      <c r="X92" s="63" t="str">
        <f t="shared" si="22"/>
        <v/>
      </c>
      <c r="Y92" s="63" t="str">
        <f t="shared" si="23"/>
        <v/>
      </c>
      <c r="Z92" s="63" t="str">
        <f t="shared" si="24"/>
        <v/>
      </c>
      <c r="AA92" s="63" t="str">
        <f t="shared" si="25"/>
        <v/>
      </c>
      <c r="AB92" s="37"/>
      <c r="AC92" s="37"/>
      <c r="AD92" s="37"/>
      <c r="AE92" s="82" t="str">
        <f t="shared" si="26"/>
        <v/>
      </c>
      <c r="AF92" s="82" t="str">
        <f t="shared" si="27"/>
        <v/>
      </c>
      <c r="AG92" s="82" t="str">
        <f t="shared" si="28"/>
        <v/>
      </c>
      <c r="AH92" s="125" t="str">
        <f t="shared" si="31"/>
        <v/>
      </c>
      <c r="AI92" s="64" t="str">
        <f t="shared" si="29"/>
        <v/>
      </c>
      <c r="AJ92" s="45" t="str">
        <f>IFERROR(IF(ISNUMBER('Opsparede løndele dec21-feb22'!K90),AI92+'Opsparede løndele dec21-feb22'!K90,AI92),"")</f>
        <v/>
      </c>
    </row>
    <row r="93" spans="1:36" x14ac:dyDescent="0.25">
      <c r="A93" s="50" t="str">
        <f t="shared" si="32"/>
        <v/>
      </c>
      <c r="B93" s="5"/>
      <c r="C93" s="6"/>
      <c r="D93" s="7"/>
      <c r="E93" s="8"/>
      <c r="F93" s="8"/>
      <c r="G93" s="58" t="str">
        <f t="shared" si="34"/>
        <v/>
      </c>
      <c r="H93" s="58" t="str">
        <f t="shared" si="34"/>
        <v/>
      </c>
      <c r="I93" s="58" t="str">
        <f t="shared" si="34"/>
        <v/>
      </c>
      <c r="K93" s="100" t="str">
        <f t="shared" si="30"/>
        <v/>
      </c>
      <c r="U93" s="101"/>
      <c r="V93" s="63" t="str">
        <f t="shared" si="20"/>
        <v/>
      </c>
      <c r="W93" s="63" t="str">
        <f t="shared" si="21"/>
        <v/>
      </c>
      <c r="X93" s="63" t="str">
        <f t="shared" si="22"/>
        <v/>
      </c>
      <c r="Y93" s="63" t="str">
        <f t="shared" si="23"/>
        <v/>
      </c>
      <c r="Z93" s="63" t="str">
        <f t="shared" si="24"/>
        <v/>
      </c>
      <c r="AA93" s="63" t="str">
        <f t="shared" si="25"/>
        <v/>
      </c>
      <c r="AB93" s="37"/>
      <c r="AC93" s="37"/>
      <c r="AD93" s="37"/>
      <c r="AE93" s="82" t="str">
        <f t="shared" si="26"/>
        <v/>
      </c>
      <c r="AF93" s="82" t="str">
        <f t="shared" si="27"/>
        <v/>
      </c>
      <c r="AG93" s="82" t="str">
        <f t="shared" si="28"/>
        <v/>
      </c>
      <c r="AH93" s="125" t="str">
        <f t="shared" si="31"/>
        <v/>
      </c>
      <c r="AI93" s="64" t="str">
        <f t="shared" si="29"/>
        <v/>
      </c>
      <c r="AJ93" s="45" t="str">
        <f>IFERROR(IF(ISNUMBER('Opsparede løndele dec21-feb22'!K91),AI93+'Opsparede løndele dec21-feb22'!K91,AI93),"")</f>
        <v/>
      </c>
    </row>
    <row r="94" spans="1:36" x14ac:dyDescent="0.25">
      <c r="A94" s="50" t="str">
        <f t="shared" si="32"/>
        <v/>
      </c>
      <c r="B94" s="5"/>
      <c r="C94" s="6"/>
      <c r="D94" s="7"/>
      <c r="E94" s="8"/>
      <c r="F94" s="8"/>
      <c r="G94" s="58" t="str">
        <f t="shared" si="34"/>
        <v/>
      </c>
      <c r="H94" s="58" t="str">
        <f t="shared" si="34"/>
        <v/>
      </c>
      <c r="I94" s="58" t="str">
        <f t="shared" si="34"/>
        <v/>
      </c>
      <c r="K94" s="100" t="str">
        <f t="shared" si="30"/>
        <v/>
      </c>
      <c r="U94" s="101"/>
      <c r="V94" s="63" t="str">
        <f t="shared" si="20"/>
        <v/>
      </c>
      <c r="W94" s="63" t="str">
        <f t="shared" si="21"/>
        <v/>
      </c>
      <c r="X94" s="63" t="str">
        <f t="shared" si="22"/>
        <v/>
      </c>
      <c r="Y94" s="63" t="str">
        <f t="shared" si="23"/>
        <v/>
      </c>
      <c r="Z94" s="63" t="str">
        <f t="shared" si="24"/>
        <v/>
      </c>
      <c r="AA94" s="63" t="str">
        <f t="shared" si="25"/>
        <v/>
      </c>
      <c r="AB94" s="37"/>
      <c r="AC94" s="37"/>
      <c r="AD94" s="37"/>
      <c r="AE94" s="82" t="str">
        <f t="shared" si="26"/>
        <v/>
      </c>
      <c r="AF94" s="82" t="str">
        <f t="shared" si="27"/>
        <v/>
      </c>
      <c r="AG94" s="82" t="str">
        <f t="shared" si="28"/>
        <v/>
      </c>
      <c r="AH94" s="125" t="str">
        <f t="shared" si="31"/>
        <v/>
      </c>
      <c r="AI94" s="64" t="str">
        <f t="shared" si="29"/>
        <v/>
      </c>
      <c r="AJ94" s="45" t="str">
        <f>IFERROR(IF(ISNUMBER('Opsparede løndele dec21-feb22'!K92),AI94+'Opsparede løndele dec21-feb22'!K92,AI94),"")</f>
        <v/>
      </c>
    </row>
    <row r="95" spans="1:36" x14ac:dyDescent="0.25">
      <c r="A95" s="50" t="str">
        <f t="shared" si="32"/>
        <v/>
      </c>
      <c r="B95" s="5"/>
      <c r="C95" s="6"/>
      <c r="D95" s="7"/>
      <c r="E95" s="8"/>
      <c r="F95" s="8"/>
      <c r="G95" s="58" t="str">
        <f t="shared" si="34"/>
        <v/>
      </c>
      <c r="H95" s="58" t="str">
        <f t="shared" si="34"/>
        <v/>
      </c>
      <c r="I95" s="58" t="str">
        <f t="shared" si="34"/>
        <v/>
      </c>
      <c r="K95" s="100" t="str">
        <f t="shared" si="30"/>
        <v/>
      </c>
      <c r="U95" s="101"/>
      <c r="V95" s="63" t="str">
        <f t="shared" si="20"/>
        <v/>
      </c>
      <c r="W95" s="63" t="str">
        <f t="shared" si="21"/>
        <v/>
      </c>
      <c r="X95" s="63" t="str">
        <f t="shared" si="22"/>
        <v/>
      </c>
      <c r="Y95" s="63" t="str">
        <f t="shared" si="23"/>
        <v/>
      </c>
      <c r="Z95" s="63" t="str">
        <f t="shared" si="24"/>
        <v/>
      </c>
      <c r="AA95" s="63" t="str">
        <f t="shared" si="25"/>
        <v/>
      </c>
      <c r="AB95" s="37"/>
      <c r="AC95" s="37"/>
      <c r="AD95" s="37"/>
      <c r="AE95" s="82" t="str">
        <f t="shared" si="26"/>
        <v/>
      </c>
      <c r="AF95" s="82" t="str">
        <f t="shared" si="27"/>
        <v/>
      </c>
      <c r="AG95" s="82" t="str">
        <f t="shared" si="28"/>
        <v/>
      </c>
      <c r="AH95" s="125" t="str">
        <f t="shared" si="31"/>
        <v/>
      </c>
      <c r="AI95" s="64" t="str">
        <f t="shared" si="29"/>
        <v/>
      </c>
      <c r="AJ95" s="45" t="str">
        <f>IFERROR(IF(ISNUMBER('Opsparede løndele dec21-feb22'!K93),AI95+'Opsparede løndele dec21-feb22'!K93,AI95),"")</f>
        <v/>
      </c>
    </row>
    <row r="96" spans="1:36" x14ac:dyDescent="0.25">
      <c r="A96" s="50" t="str">
        <f t="shared" si="32"/>
        <v/>
      </c>
      <c r="B96" s="5"/>
      <c r="C96" s="6"/>
      <c r="D96" s="7"/>
      <c r="E96" s="8"/>
      <c r="F96" s="8"/>
      <c r="G96" s="58" t="str">
        <f t="shared" si="34"/>
        <v/>
      </c>
      <c r="H96" s="58" t="str">
        <f t="shared" si="34"/>
        <v/>
      </c>
      <c r="I96" s="58" t="str">
        <f t="shared" si="34"/>
        <v/>
      </c>
      <c r="K96" s="100" t="str">
        <f t="shared" si="30"/>
        <v/>
      </c>
      <c r="U96" s="101"/>
      <c r="V96" s="63" t="str">
        <f t="shared" si="20"/>
        <v/>
      </c>
      <c r="W96" s="63" t="str">
        <f t="shared" si="21"/>
        <v/>
      </c>
      <c r="X96" s="63" t="str">
        <f t="shared" si="22"/>
        <v/>
      </c>
      <c r="Y96" s="63" t="str">
        <f t="shared" si="23"/>
        <v/>
      </c>
      <c r="Z96" s="63" t="str">
        <f t="shared" si="24"/>
        <v/>
      </c>
      <c r="AA96" s="63" t="str">
        <f t="shared" si="25"/>
        <v/>
      </c>
      <c r="AB96" s="37"/>
      <c r="AC96" s="37"/>
      <c r="AD96" s="37"/>
      <c r="AE96" s="82" t="str">
        <f t="shared" si="26"/>
        <v/>
      </c>
      <c r="AF96" s="82" t="str">
        <f t="shared" si="27"/>
        <v/>
      </c>
      <c r="AG96" s="82" t="str">
        <f t="shared" si="28"/>
        <v/>
      </c>
      <c r="AH96" s="125" t="str">
        <f t="shared" si="31"/>
        <v/>
      </c>
      <c r="AI96" s="64" t="str">
        <f t="shared" si="29"/>
        <v/>
      </c>
      <c r="AJ96" s="45" t="str">
        <f>IFERROR(IF(ISNUMBER('Opsparede løndele dec21-feb22'!K94),AI96+'Opsparede løndele dec21-feb22'!K94,AI96),"")</f>
        <v/>
      </c>
    </row>
    <row r="97" spans="1:36" x14ac:dyDescent="0.25">
      <c r="A97" s="50" t="str">
        <f t="shared" si="32"/>
        <v/>
      </c>
      <c r="B97" s="5"/>
      <c r="C97" s="6"/>
      <c r="D97" s="7"/>
      <c r="E97" s="8"/>
      <c r="F97" s="8"/>
      <c r="G97" s="58" t="str">
        <f t="shared" ref="G97:I106" si="35">IF(AND(ISNUMBER($E97),ISNUMBER($F97)),MAX(MIN(NETWORKDAYS(IF($E97&lt;=VLOOKUP(G$6,Matrix_antal_dage,5,FALSE),VLOOKUP(G$6,Matrix_antal_dage,5,FALSE),$E97),IF($F97&gt;=VLOOKUP(G$6,Matrix_antal_dage,6,FALSE),VLOOKUP(G$6,Matrix_antal_dage,6,FALSE),$F97),helligdage),VLOOKUP(G$6,Matrix_antal_dage,7,FALSE)),0),"")</f>
        <v/>
      </c>
      <c r="H97" s="58" t="str">
        <f t="shared" si="35"/>
        <v/>
      </c>
      <c r="I97" s="58" t="str">
        <f t="shared" si="35"/>
        <v/>
      </c>
      <c r="K97" s="100" t="str">
        <f t="shared" si="30"/>
        <v/>
      </c>
      <c r="U97" s="101"/>
      <c r="V97" s="63" t="str">
        <f t="shared" si="20"/>
        <v/>
      </c>
      <c r="W97" s="63" t="str">
        <f t="shared" si="21"/>
        <v/>
      </c>
      <c r="X97" s="63" t="str">
        <f t="shared" si="22"/>
        <v/>
      </c>
      <c r="Y97" s="63" t="str">
        <f t="shared" si="23"/>
        <v/>
      </c>
      <c r="Z97" s="63" t="str">
        <f t="shared" si="24"/>
        <v/>
      </c>
      <c r="AA97" s="63" t="str">
        <f t="shared" si="25"/>
        <v/>
      </c>
      <c r="AB97" s="37"/>
      <c r="AC97" s="37"/>
      <c r="AD97" s="37"/>
      <c r="AE97" s="82" t="str">
        <f t="shared" si="26"/>
        <v/>
      </c>
      <c r="AF97" s="82" t="str">
        <f t="shared" si="27"/>
        <v/>
      </c>
      <c r="AG97" s="82" t="str">
        <f t="shared" si="28"/>
        <v/>
      </c>
      <c r="AH97" s="125" t="str">
        <f t="shared" si="31"/>
        <v/>
      </c>
      <c r="AI97" s="64" t="str">
        <f t="shared" si="29"/>
        <v/>
      </c>
      <c r="AJ97" s="45" t="str">
        <f>IFERROR(IF(ISNUMBER('Opsparede løndele dec21-feb22'!K95),AI97+'Opsparede løndele dec21-feb22'!K95,AI97),"")</f>
        <v/>
      </c>
    </row>
    <row r="98" spans="1:36" x14ac:dyDescent="0.25">
      <c r="A98" s="50" t="str">
        <f t="shared" si="32"/>
        <v/>
      </c>
      <c r="B98" s="5"/>
      <c r="C98" s="6"/>
      <c r="D98" s="7"/>
      <c r="E98" s="8"/>
      <c r="F98" s="8"/>
      <c r="G98" s="58" t="str">
        <f t="shared" si="35"/>
        <v/>
      </c>
      <c r="H98" s="58" t="str">
        <f t="shared" si="35"/>
        <v/>
      </c>
      <c r="I98" s="58" t="str">
        <f t="shared" si="35"/>
        <v/>
      </c>
      <c r="K98" s="100" t="str">
        <f t="shared" si="30"/>
        <v/>
      </c>
      <c r="U98" s="101"/>
      <c r="V98" s="63" t="str">
        <f t="shared" si="20"/>
        <v/>
      </c>
      <c r="W98" s="63" t="str">
        <f t="shared" si="21"/>
        <v/>
      </c>
      <c r="X98" s="63" t="str">
        <f t="shared" si="22"/>
        <v/>
      </c>
      <c r="Y98" s="63" t="str">
        <f t="shared" si="23"/>
        <v/>
      </c>
      <c r="Z98" s="63" t="str">
        <f t="shared" si="24"/>
        <v/>
      </c>
      <c r="AA98" s="63" t="str">
        <f t="shared" si="25"/>
        <v/>
      </c>
      <c r="AB98" s="37"/>
      <c r="AC98" s="37"/>
      <c r="AD98" s="37"/>
      <c r="AE98" s="82" t="str">
        <f t="shared" si="26"/>
        <v/>
      </c>
      <c r="AF98" s="82" t="str">
        <f t="shared" si="27"/>
        <v/>
      </c>
      <c r="AG98" s="82" t="str">
        <f t="shared" si="28"/>
        <v/>
      </c>
      <c r="AH98" s="125" t="str">
        <f t="shared" si="31"/>
        <v/>
      </c>
      <c r="AI98" s="64" t="str">
        <f t="shared" si="29"/>
        <v/>
      </c>
      <c r="AJ98" s="45" t="str">
        <f>IFERROR(IF(ISNUMBER('Opsparede løndele dec21-feb22'!K96),AI98+'Opsparede løndele dec21-feb22'!K96,AI98),"")</f>
        <v/>
      </c>
    </row>
    <row r="99" spans="1:36" x14ac:dyDescent="0.25">
      <c r="A99" s="50" t="str">
        <f t="shared" si="32"/>
        <v/>
      </c>
      <c r="B99" s="5"/>
      <c r="C99" s="6"/>
      <c r="D99" s="7"/>
      <c r="E99" s="8"/>
      <c r="F99" s="8"/>
      <c r="G99" s="58" t="str">
        <f t="shared" si="35"/>
        <v/>
      </c>
      <c r="H99" s="58" t="str">
        <f t="shared" si="35"/>
        <v/>
      </c>
      <c r="I99" s="58" t="str">
        <f t="shared" si="35"/>
        <v/>
      </c>
      <c r="K99" s="100" t="str">
        <f t="shared" si="30"/>
        <v/>
      </c>
      <c r="U99" s="101"/>
      <c r="V99" s="63" t="str">
        <f t="shared" si="20"/>
        <v/>
      </c>
      <c r="W99" s="63" t="str">
        <f t="shared" si="21"/>
        <v/>
      </c>
      <c r="X99" s="63" t="str">
        <f t="shared" si="22"/>
        <v/>
      </c>
      <c r="Y99" s="63" t="str">
        <f t="shared" si="23"/>
        <v/>
      </c>
      <c r="Z99" s="63" t="str">
        <f t="shared" si="24"/>
        <v/>
      </c>
      <c r="AA99" s="63" t="str">
        <f t="shared" si="25"/>
        <v/>
      </c>
      <c r="AB99" s="37"/>
      <c r="AC99" s="37"/>
      <c r="AD99" s="37"/>
      <c r="AE99" s="82" t="str">
        <f t="shared" si="26"/>
        <v/>
      </c>
      <c r="AF99" s="82" t="str">
        <f t="shared" si="27"/>
        <v/>
      </c>
      <c r="AG99" s="82" t="str">
        <f t="shared" si="28"/>
        <v/>
      </c>
      <c r="AH99" s="125" t="str">
        <f t="shared" si="31"/>
        <v/>
      </c>
      <c r="AI99" s="64" t="str">
        <f t="shared" si="29"/>
        <v/>
      </c>
      <c r="AJ99" s="45" t="str">
        <f>IFERROR(IF(ISNUMBER('Opsparede løndele dec21-feb22'!K97),AI99+'Opsparede løndele dec21-feb22'!K97,AI99),"")</f>
        <v/>
      </c>
    </row>
    <row r="100" spans="1:36" x14ac:dyDescent="0.25">
      <c r="A100" s="50" t="str">
        <f t="shared" si="32"/>
        <v/>
      </c>
      <c r="B100" s="5"/>
      <c r="C100" s="6"/>
      <c r="D100" s="7"/>
      <c r="E100" s="8"/>
      <c r="F100" s="8"/>
      <c r="G100" s="58" t="str">
        <f t="shared" si="35"/>
        <v/>
      </c>
      <c r="H100" s="58" t="str">
        <f t="shared" si="35"/>
        <v/>
      </c>
      <c r="I100" s="58" t="str">
        <f t="shared" si="35"/>
        <v/>
      </c>
      <c r="K100" s="100" t="str">
        <f t="shared" si="30"/>
        <v/>
      </c>
      <c r="U100" s="101"/>
      <c r="V100" s="63" t="str">
        <f t="shared" si="20"/>
        <v/>
      </c>
      <c r="W100" s="63" t="str">
        <f t="shared" si="21"/>
        <v/>
      </c>
      <c r="X100" s="63" t="str">
        <f t="shared" si="22"/>
        <v/>
      </c>
      <c r="Y100" s="63" t="str">
        <f t="shared" si="23"/>
        <v/>
      </c>
      <c r="Z100" s="63" t="str">
        <f t="shared" si="24"/>
        <v/>
      </c>
      <c r="AA100" s="63" t="str">
        <f t="shared" si="25"/>
        <v/>
      </c>
      <c r="AB100" s="37"/>
      <c r="AC100" s="37"/>
      <c r="AD100" s="37"/>
      <c r="AE100" s="82" t="str">
        <f t="shared" si="26"/>
        <v/>
      </c>
      <c r="AF100" s="82" t="str">
        <f t="shared" si="27"/>
        <v/>
      </c>
      <c r="AG100" s="82" t="str">
        <f t="shared" si="28"/>
        <v/>
      </c>
      <c r="AH100" s="125" t="str">
        <f t="shared" si="31"/>
        <v/>
      </c>
      <c r="AI100" s="64" t="str">
        <f t="shared" si="29"/>
        <v/>
      </c>
      <c r="AJ100" s="45" t="str">
        <f>IFERROR(IF(ISNUMBER('Opsparede løndele dec21-feb22'!K98),AI100+'Opsparede løndele dec21-feb22'!K98,AI100),"")</f>
        <v/>
      </c>
    </row>
    <row r="101" spans="1:36" x14ac:dyDescent="0.25">
      <c r="A101" s="50" t="str">
        <f t="shared" si="32"/>
        <v/>
      </c>
      <c r="B101" s="5"/>
      <c r="C101" s="6"/>
      <c r="D101" s="7"/>
      <c r="E101" s="8"/>
      <c r="F101" s="8"/>
      <c r="G101" s="58" t="str">
        <f t="shared" si="35"/>
        <v/>
      </c>
      <c r="H101" s="58" t="str">
        <f t="shared" si="35"/>
        <v/>
      </c>
      <c r="I101" s="58" t="str">
        <f t="shared" si="35"/>
        <v/>
      </c>
      <c r="K101" s="100" t="str">
        <f t="shared" si="30"/>
        <v/>
      </c>
      <c r="U101" s="101"/>
      <c r="V101" s="63" t="str">
        <f t="shared" si="20"/>
        <v/>
      </c>
      <c r="W101" s="63" t="str">
        <f t="shared" si="21"/>
        <v/>
      </c>
      <c r="X101" s="63" t="str">
        <f t="shared" si="22"/>
        <v/>
      </c>
      <c r="Y101" s="63" t="str">
        <f t="shared" si="23"/>
        <v/>
      </c>
      <c r="Z101" s="63" t="str">
        <f t="shared" si="24"/>
        <v/>
      </c>
      <c r="AA101" s="63" t="str">
        <f t="shared" si="25"/>
        <v/>
      </c>
      <c r="AB101" s="37"/>
      <c r="AC101" s="37"/>
      <c r="AD101" s="37"/>
      <c r="AE101" s="82" t="str">
        <f t="shared" si="26"/>
        <v/>
      </c>
      <c r="AF101" s="82" t="str">
        <f t="shared" si="27"/>
        <v/>
      </c>
      <c r="AG101" s="82" t="str">
        <f t="shared" si="28"/>
        <v/>
      </c>
      <c r="AH101" s="125" t="str">
        <f t="shared" si="31"/>
        <v/>
      </c>
      <c r="AI101" s="64" t="str">
        <f t="shared" si="29"/>
        <v/>
      </c>
      <c r="AJ101" s="45" t="str">
        <f>IFERROR(IF(ISNUMBER('Opsparede løndele dec21-feb22'!K99),AI101+'Opsparede løndele dec21-feb22'!K99,AI101),"")</f>
        <v/>
      </c>
    </row>
    <row r="102" spans="1:36" x14ac:dyDescent="0.25">
      <c r="A102" s="50" t="str">
        <f t="shared" si="32"/>
        <v/>
      </c>
      <c r="B102" s="5"/>
      <c r="C102" s="6"/>
      <c r="D102" s="7"/>
      <c r="E102" s="8"/>
      <c r="F102" s="8"/>
      <c r="G102" s="58" t="str">
        <f t="shared" si="35"/>
        <v/>
      </c>
      <c r="H102" s="58" t="str">
        <f t="shared" si="35"/>
        <v/>
      </c>
      <c r="I102" s="58" t="str">
        <f t="shared" si="35"/>
        <v/>
      </c>
      <c r="K102" s="100" t="str">
        <f t="shared" si="30"/>
        <v/>
      </c>
      <c r="U102" s="101"/>
      <c r="V102" s="63" t="str">
        <f t="shared" si="20"/>
        <v/>
      </c>
      <c r="W102" s="63" t="str">
        <f t="shared" si="21"/>
        <v/>
      </c>
      <c r="X102" s="63" t="str">
        <f t="shared" si="22"/>
        <v/>
      </c>
      <c r="Y102" s="63" t="str">
        <f t="shared" si="23"/>
        <v/>
      </c>
      <c r="Z102" s="63" t="str">
        <f t="shared" si="24"/>
        <v/>
      </c>
      <c r="AA102" s="63" t="str">
        <f t="shared" si="25"/>
        <v/>
      </c>
      <c r="AB102" s="37"/>
      <c r="AC102" s="37"/>
      <c r="AD102" s="37"/>
      <c r="AE102" s="82" t="str">
        <f t="shared" si="26"/>
        <v/>
      </c>
      <c r="AF102" s="82" t="str">
        <f t="shared" si="27"/>
        <v/>
      </c>
      <c r="AG102" s="82" t="str">
        <f t="shared" si="28"/>
        <v/>
      </c>
      <c r="AH102" s="125" t="str">
        <f t="shared" si="31"/>
        <v/>
      </c>
      <c r="AI102" s="64" t="str">
        <f t="shared" si="29"/>
        <v/>
      </c>
      <c r="AJ102" s="45" t="str">
        <f>IFERROR(IF(ISNUMBER('Opsparede løndele dec21-feb22'!K100),AI102+'Opsparede løndele dec21-feb22'!K100,AI102),"")</f>
        <v/>
      </c>
    </row>
    <row r="103" spans="1:36" x14ac:dyDescent="0.25">
      <c r="A103" s="50" t="str">
        <f t="shared" si="32"/>
        <v/>
      </c>
      <c r="B103" s="5"/>
      <c r="C103" s="6"/>
      <c r="D103" s="7"/>
      <c r="E103" s="8"/>
      <c r="F103" s="8"/>
      <c r="G103" s="58" t="str">
        <f t="shared" si="35"/>
        <v/>
      </c>
      <c r="H103" s="58" t="str">
        <f t="shared" si="35"/>
        <v/>
      </c>
      <c r="I103" s="58" t="str">
        <f t="shared" si="35"/>
        <v/>
      </c>
      <c r="K103" s="100" t="str">
        <f t="shared" si="30"/>
        <v/>
      </c>
      <c r="U103" s="101"/>
      <c r="V103" s="63" t="str">
        <f t="shared" si="20"/>
        <v/>
      </c>
      <c r="W103" s="63" t="str">
        <f t="shared" si="21"/>
        <v/>
      </c>
      <c r="X103" s="63" t="str">
        <f t="shared" si="22"/>
        <v/>
      </c>
      <c r="Y103" s="63" t="str">
        <f t="shared" si="23"/>
        <v/>
      </c>
      <c r="Z103" s="63" t="str">
        <f t="shared" si="24"/>
        <v/>
      </c>
      <c r="AA103" s="63" t="str">
        <f t="shared" si="25"/>
        <v/>
      </c>
      <c r="AB103" s="37"/>
      <c r="AC103" s="37"/>
      <c r="AD103" s="37"/>
      <c r="AE103" s="82" t="str">
        <f t="shared" si="26"/>
        <v/>
      </c>
      <c r="AF103" s="82" t="str">
        <f t="shared" si="27"/>
        <v/>
      </c>
      <c r="AG103" s="82" t="str">
        <f t="shared" si="28"/>
        <v/>
      </c>
      <c r="AH103" s="125" t="str">
        <f t="shared" si="31"/>
        <v/>
      </c>
      <c r="AI103" s="64" t="str">
        <f t="shared" si="29"/>
        <v/>
      </c>
      <c r="AJ103" s="45" t="str">
        <f>IFERROR(IF(ISNUMBER('Opsparede løndele dec21-feb22'!K101),AI103+'Opsparede løndele dec21-feb22'!K101,AI103),"")</f>
        <v/>
      </c>
    </row>
    <row r="104" spans="1:36" x14ac:dyDescent="0.25">
      <c r="A104" s="50" t="str">
        <f t="shared" si="32"/>
        <v/>
      </c>
      <c r="B104" s="5"/>
      <c r="C104" s="6"/>
      <c r="D104" s="7"/>
      <c r="E104" s="8"/>
      <c r="F104" s="8"/>
      <c r="G104" s="58" t="str">
        <f t="shared" si="35"/>
        <v/>
      </c>
      <c r="H104" s="58" t="str">
        <f t="shared" si="35"/>
        <v/>
      </c>
      <c r="I104" s="58" t="str">
        <f t="shared" si="35"/>
        <v/>
      </c>
      <c r="K104" s="100" t="str">
        <f t="shared" si="30"/>
        <v/>
      </c>
      <c r="U104" s="101"/>
      <c r="V104" s="63" t="str">
        <f t="shared" si="20"/>
        <v/>
      </c>
      <c r="W104" s="63" t="str">
        <f t="shared" si="21"/>
        <v/>
      </c>
      <c r="X104" s="63" t="str">
        <f t="shared" si="22"/>
        <v/>
      </c>
      <c r="Y104" s="63" t="str">
        <f t="shared" si="23"/>
        <v/>
      </c>
      <c r="Z104" s="63" t="str">
        <f t="shared" si="24"/>
        <v/>
      </c>
      <c r="AA104" s="63" t="str">
        <f t="shared" si="25"/>
        <v/>
      </c>
      <c r="AB104" s="37"/>
      <c r="AC104" s="37"/>
      <c r="AD104" s="37"/>
      <c r="AE104" s="82" t="str">
        <f t="shared" si="26"/>
        <v/>
      </c>
      <c r="AF104" s="82" t="str">
        <f t="shared" si="27"/>
        <v/>
      </c>
      <c r="AG104" s="82" t="str">
        <f t="shared" si="28"/>
        <v/>
      </c>
      <c r="AH104" s="125" t="str">
        <f t="shared" si="31"/>
        <v/>
      </c>
      <c r="AI104" s="64" t="str">
        <f t="shared" si="29"/>
        <v/>
      </c>
      <c r="AJ104" s="45" t="str">
        <f>IFERROR(IF(ISNUMBER('Opsparede løndele dec21-feb22'!K102),AI104+'Opsparede løndele dec21-feb22'!K102,AI104),"")</f>
        <v/>
      </c>
    </row>
    <row r="105" spans="1:36" x14ac:dyDescent="0.25">
      <c r="A105" s="50" t="str">
        <f t="shared" si="32"/>
        <v/>
      </c>
      <c r="B105" s="5"/>
      <c r="C105" s="6"/>
      <c r="D105" s="7"/>
      <c r="E105" s="8"/>
      <c r="F105" s="8"/>
      <c r="G105" s="58" t="str">
        <f t="shared" si="35"/>
        <v/>
      </c>
      <c r="H105" s="58" t="str">
        <f t="shared" si="35"/>
        <v/>
      </c>
      <c r="I105" s="58" t="str">
        <f t="shared" si="35"/>
        <v/>
      </c>
      <c r="K105" s="100" t="str">
        <f t="shared" si="30"/>
        <v/>
      </c>
      <c r="U105" s="101"/>
      <c r="V105" s="63" t="str">
        <f t="shared" si="20"/>
        <v/>
      </c>
      <c r="W105" s="63" t="str">
        <f t="shared" si="21"/>
        <v/>
      </c>
      <c r="X105" s="63" t="str">
        <f t="shared" si="22"/>
        <v/>
      </c>
      <c r="Y105" s="63" t="str">
        <f t="shared" si="23"/>
        <v/>
      </c>
      <c r="Z105" s="63" t="str">
        <f t="shared" si="24"/>
        <v/>
      </c>
      <c r="AA105" s="63" t="str">
        <f t="shared" si="25"/>
        <v/>
      </c>
      <c r="AB105" s="37"/>
      <c r="AC105" s="37"/>
      <c r="AD105" s="37"/>
      <c r="AE105" s="82" t="str">
        <f t="shared" si="26"/>
        <v/>
      </c>
      <c r="AF105" s="82" t="str">
        <f t="shared" si="27"/>
        <v/>
      </c>
      <c r="AG105" s="82" t="str">
        <f t="shared" si="28"/>
        <v/>
      </c>
      <c r="AH105" s="125" t="str">
        <f t="shared" si="31"/>
        <v/>
      </c>
      <c r="AI105" s="64" t="str">
        <f t="shared" si="29"/>
        <v/>
      </c>
      <c r="AJ105" s="45" t="str">
        <f>IFERROR(IF(ISNUMBER('Opsparede løndele dec21-feb22'!K103),AI105+'Opsparede løndele dec21-feb22'!K103,AI105),"")</f>
        <v/>
      </c>
    </row>
    <row r="106" spans="1:36" x14ac:dyDescent="0.25">
      <c r="A106" s="50" t="str">
        <f t="shared" si="32"/>
        <v/>
      </c>
      <c r="B106" s="5"/>
      <c r="C106" s="6"/>
      <c r="D106" s="7"/>
      <c r="E106" s="8"/>
      <c r="F106" s="8"/>
      <c r="G106" s="58" t="str">
        <f t="shared" si="35"/>
        <v/>
      </c>
      <c r="H106" s="58" t="str">
        <f t="shared" si="35"/>
        <v/>
      </c>
      <c r="I106" s="58" t="str">
        <f t="shared" si="35"/>
        <v/>
      </c>
      <c r="K106" s="100" t="str">
        <f t="shared" si="30"/>
        <v/>
      </c>
      <c r="U106" s="101"/>
      <c r="V106" s="63" t="str">
        <f t="shared" si="20"/>
        <v/>
      </c>
      <c r="W106" s="63" t="str">
        <f t="shared" si="21"/>
        <v/>
      </c>
      <c r="X106" s="63" t="str">
        <f t="shared" si="22"/>
        <v/>
      </c>
      <c r="Y106" s="63" t="str">
        <f t="shared" si="23"/>
        <v/>
      </c>
      <c r="Z106" s="63" t="str">
        <f t="shared" si="24"/>
        <v/>
      </c>
      <c r="AA106" s="63" t="str">
        <f t="shared" si="25"/>
        <v/>
      </c>
      <c r="AB106" s="37"/>
      <c r="AC106" s="37"/>
      <c r="AD106" s="37"/>
      <c r="AE106" s="82" t="str">
        <f t="shared" si="26"/>
        <v/>
      </c>
      <c r="AF106" s="82" t="str">
        <f t="shared" si="27"/>
        <v/>
      </c>
      <c r="AG106" s="82" t="str">
        <f t="shared" si="28"/>
        <v/>
      </c>
      <c r="AH106" s="125" t="str">
        <f t="shared" si="31"/>
        <v/>
      </c>
      <c r="AI106" s="64" t="str">
        <f t="shared" si="29"/>
        <v/>
      </c>
      <c r="AJ106" s="45" t="str">
        <f>IFERROR(IF(ISNUMBER('Opsparede løndele dec21-feb22'!K104),AI106+'Opsparede løndele dec21-feb22'!K104,AI106),"")</f>
        <v/>
      </c>
    </row>
    <row r="107" spans="1:36" x14ac:dyDescent="0.25">
      <c r="A107" s="50" t="str">
        <f t="shared" si="32"/>
        <v/>
      </c>
      <c r="B107" s="5"/>
      <c r="C107" s="6"/>
      <c r="D107" s="7"/>
      <c r="E107" s="8"/>
      <c r="F107" s="8"/>
      <c r="G107" s="58" t="str">
        <f t="shared" ref="G107:I116" si="36">IF(AND(ISNUMBER($E107),ISNUMBER($F107)),MAX(MIN(NETWORKDAYS(IF($E107&lt;=VLOOKUP(G$6,Matrix_antal_dage,5,FALSE),VLOOKUP(G$6,Matrix_antal_dage,5,FALSE),$E107),IF($F107&gt;=VLOOKUP(G$6,Matrix_antal_dage,6,FALSE),VLOOKUP(G$6,Matrix_antal_dage,6,FALSE),$F107),helligdage),VLOOKUP(G$6,Matrix_antal_dage,7,FALSE)),0),"")</f>
        <v/>
      </c>
      <c r="H107" s="58" t="str">
        <f t="shared" si="36"/>
        <v/>
      </c>
      <c r="I107" s="58" t="str">
        <f t="shared" si="36"/>
        <v/>
      </c>
      <c r="K107" s="100" t="str">
        <f t="shared" si="30"/>
        <v/>
      </c>
      <c r="U107" s="101"/>
      <c r="V107" s="63" t="str">
        <f t="shared" si="20"/>
        <v/>
      </c>
      <c r="W107" s="63" t="str">
        <f t="shared" si="21"/>
        <v/>
      </c>
      <c r="X107" s="63" t="str">
        <f t="shared" si="22"/>
        <v/>
      </c>
      <c r="Y107" s="63" t="str">
        <f t="shared" si="23"/>
        <v/>
      </c>
      <c r="Z107" s="63" t="str">
        <f t="shared" si="24"/>
        <v/>
      </c>
      <c r="AA107" s="63" t="str">
        <f t="shared" si="25"/>
        <v/>
      </c>
      <c r="AB107" s="37"/>
      <c r="AC107" s="37"/>
      <c r="AD107" s="37"/>
      <c r="AE107" s="82" t="str">
        <f t="shared" si="26"/>
        <v/>
      </c>
      <c r="AF107" s="82" t="str">
        <f t="shared" si="27"/>
        <v/>
      </c>
      <c r="AG107" s="82" t="str">
        <f t="shared" si="28"/>
        <v/>
      </c>
      <c r="AH107" s="125" t="str">
        <f t="shared" si="31"/>
        <v/>
      </c>
      <c r="AI107" s="64" t="str">
        <f t="shared" si="29"/>
        <v/>
      </c>
      <c r="AJ107" s="45" t="str">
        <f>IFERROR(IF(ISNUMBER('Opsparede løndele dec21-feb22'!K105),AI107+'Opsparede løndele dec21-feb22'!K105,AI107),"")</f>
        <v/>
      </c>
    </row>
    <row r="108" spans="1:36" x14ac:dyDescent="0.25">
      <c r="A108" s="50" t="str">
        <f t="shared" si="32"/>
        <v/>
      </c>
      <c r="B108" s="5"/>
      <c r="C108" s="6"/>
      <c r="D108" s="7"/>
      <c r="E108" s="8"/>
      <c r="F108" s="8"/>
      <c r="G108" s="58" t="str">
        <f t="shared" si="36"/>
        <v/>
      </c>
      <c r="H108" s="58" t="str">
        <f t="shared" si="36"/>
        <v/>
      </c>
      <c r="I108" s="58" t="str">
        <f t="shared" si="36"/>
        <v/>
      </c>
      <c r="K108" s="100" t="str">
        <f t="shared" si="30"/>
        <v/>
      </c>
      <c r="U108" s="101"/>
      <c r="V108" s="63" t="str">
        <f t="shared" si="20"/>
        <v/>
      </c>
      <c r="W108" s="63" t="str">
        <f t="shared" si="21"/>
        <v/>
      </c>
      <c r="X108" s="63" t="str">
        <f t="shared" si="22"/>
        <v/>
      </c>
      <c r="Y108" s="63" t="str">
        <f t="shared" si="23"/>
        <v/>
      </c>
      <c r="Z108" s="63" t="str">
        <f t="shared" si="24"/>
        <v/>
      </c>
      <c r="AA108" s="63" t="str">
        <f t="shared" si="25"/>
        <v/>
      </c>
      <c r="AB108" s="37"/>
      <c r="AC108" s="37"/>
      <c r="AD108" s="37"/>
      <c r="AE108" s="82" t="str">
        <f t="shared" si="26"/>
        <v/>
      </c>
      <c r="AF108" s="82" t="str">
        <f t="shared" si="27"/>
        <v/>
      </c>
      <c r="AG108" s="82" t="str">
        <f t="shared" si="28"/>
        <v/>
      </c>
      <c r="AH108" s="125" t="str">
        <f t="shared" si="31"/>
        <v/>
      </c>
      <c r="AI108" s="64" t="str">
        <f t="shared" si="29"/>
        <v/>
      </c>
      <c r="AJ108" s="45" t="str">
        <f>IFERROR(IF(ISNUMBER('Opsparede løndele dec21-feb22'!K106),AI108+'Opsparede løndele dec21-feb22'!K106,AI108),"")</f>
        <v/>
      </c>
    </row>
    <row r="109" spans="1:36" x14ac:dyDescent="0.25">
      <c r="A109" s="50" t="str">
        <f t="shared" si="32"/>
        <v/>
      </c>
      <c r="B109" s="5"/>
      <c r="C109" s="6"/>
      <c r="D109" s="7"/>
      <c r="E109" s="8"/>
      <c r="F109" s="8"/>
      <c r="G109" s="58" t="str">
        <f t="shared" si="36"/>
        <v/>
      </c>
      <c r="H109" s="58" t="str">
        <f t="shared" si="36"/>
        <v/>
      </c>
      <c r="I109" s="58" t="str">
        <f t="shared" si="36"/>
        <v/>
      </c>
      <c r="K109" s="100" t="str">
        <f t="shared" si="30"/>
        <v/>
      </c>
      <c r="U109" s="101"/>
      <c r="V109" s="63" t="str">
        <f t="shared" si="20"/>
        <v/>
      </c>
      <c r="W109" s="63" t="str">
        <f t="shared" si="21"/>
        <v/>
      </c>
      <c r="X109" s="63" t="str">
        <f t="shared" si="22"/>
        <v/>
      </c>
      <c r="Y109" s="63" t="str">
        <f t="shared" si="23"/>
        <v/>
      </c>
      <c r="Z109" s="63" t="str">
        <f t="shared" si="24"/>
        <v/>
      </c>
      <c r="AA109" s="63" t="str">
        <f t="shared" si="25"/>
        <v/>
      </c>
      <c r="AB109" s="37"/>
      <c r="AC109" s="37"/>
      <c r="AD109" s="37"/>
      <c r="AE109" s="82" t="str">
        <f t="shared" si="26"/>
        <v/>
      </c>
      <c r="AF109" s="82" t="str">
        <f t="shared" si="27"/>
        <v/>
      </c>
      <c r="AG109" s="82" t="str">
        <f t="shared" si="28"/>
        <v/>
      </c>
      <c r="AH109" s="125" t="str">
        <f t="shared" si="31"/>
        <v/>
      </c>
      <c r="AI109" s="64" t="str">
        <f t="shared" si="29"/>
        <v/>
      </c>
      <c r="AJ109" s="45" t="str">
        <f>IFERROR(IF(ISNUMBER('Opsparede løndele dec21-feb22'!K107),AI109+'Opsparede løndele dec21-feb22'!K107,AI109),"")</f>
        <v/>
      </c>
    </row>
    <row r="110" spans="1:36" x14ac:dyDescent="0.25">
      <c r="A110" s="50" t="str">
        <f t="shared" si="32"/>
        <v/>
      </c>
      <c r="B110" s="5"/>
      <c r="C110" s="6"/>
      <c r="D110" s="7"/>
      <c r="E110" s="8"/>
      <c r="F110" s="8"/>
      <c r="G110" s="58" t="str">
        <f t="shared" si="36"/>
        <v/>
      </c>
      <c r="H110" s="58" t="str">
        <f t="shared" si="36"/>
        <v/>
      </c>
      <c r="I110" s="58" t="str">
        <f t="shared" si="36"/>
        <v/>
      </c>
      <c r="K110" s="100" t="str">
        <f t="shared" si="30"/>
        <v/>
      </c>
      <c r="U110" s="101"/>
      <c r="V110" s="63" t="str">
        <f t="shared" si="20"/>
        <v/>
      </c>
      <c r="W110" s="63" t="str">
        <f t="shared" si="21"/>
        <v/>
      </c>
      <c r="X110" s="63" t="str">
        <f t="shared" si="22"/>
        <v/>
      </c>
      <c r="Y110" s="63" t="str">
        <f t="shared" si="23"/>
        <v/>
      </c>
      <c r="Z110" s="63" t="str">
        <f t="shared" si="24"/>
        <v/>
      </c>
      <c r="AA110" s="63" t="str">
        <f t="shared" si="25"/>
        <v/>
      </c>
      <c r="AB110" s="37"/>
      <c r="AC110" s="37"/>
      <c r="AD110" s="37"/>
      <c r="AE110" s="82" t="str">
        <f t="shared" si="26"/>
        <v/>
      </c>
      <c r="AF110" s="82" t="str">
        <f t="shared" si="27"/>
        <v/>
      </c>
      <c r="AG110" s="82" t="str">
        <f t="shared" si="28"/>
        <v/>
      </c>
      <c r="AH110" s="125" t="str">
        <f t="shared" si="31"/>
        <v/>
      </c>
      <c r="AI110" s="64" t="str">
        <f t="shared" si="29"/>
        <v/>
      </c>
      <c r="AJ110" s="45" t="str">
        <f>IFERROR(IF(ISNUMBER('Opsparede løndele dec21-feb22'!K108),AI110+'Opsparede løndele dec21-feb22'!K108,AI110),"")</f>
        <v/>
      </c>
    </row>
    <row r="111" spans="1:36" x14ac:dyDescent="0.25">
      <c r="A111" s="50" t="str">
        <f t="shared" si="32"/>
        <v/>
      </c>
      <c r="B111" s="5"/>
      <c r="C111" s="6"/>
      <c r="D111" s="7"/>
      <c r="E111" s="8"/>
      <c r="F111" s="8"/>
      <c r="G111" s="58" t="str">
        <f t="shared" si="36"/>
        <v/>
      </c>
      <c r="H111" s="58" t="str">
        <f t="shared" si="36"/>
        <v/>
      </c>
      <c r="I111" s="58" t="str">
        <f t="shared" si="36"/>
        <v/>
      </c>
      <c r="K111" s="100" t="str">
        <f t="shared" si="30"/>
        <v/>
      </c>
      <c r="U111" s="101"/>
      <c r="V111" s="63" t="str">
        <f t="shared" si="20"/>
        <v/>
      </c>
      <c r="W111" s="63" t="str">
        <f t="shared" si="21"/>
        <v/>
      </c>
      <c r="X111" s="63" t="str">
        <f t="shared" si="22"/>
        <v/>
      </c>
      <c r="Y111" s="63" t="str">
        <f t="shared" si="23"/>
        <v/>
      </c>
      <c r="Z111" s="63" t="str">
        <f t="shared" si="24"/>
        <v/>
      </c>
      <c r="AA111" s="63" t="str">
        <f t="shared" si="25"/>
        <v/>
      </c>
      <c r="AB111" s="37"/>
      <c r="AC111" s="37"/>
      <c r="AD111" s="37"/>
      <c r="AE111" s="82" t="str">
        <f t="shared" si="26"/>
        <v/>
      </c>
      <c r="AF111" s="82" t="str">
        <f t="shared" si="27"/>
        <v/>
      </c>
      <c r="AG111" s="82" t="str">
        <f t="shared" si="28"/>
        <v/>
      </c>
      <c r="AH111" s="125" t="str">
        <f t="shared" si="31"/>
        <v/>
      </c>
      <c r="AI111" s="64" t="str">
        <f t="shared" si="29"/>
        <v/>
      </c>
      <c r="AJ111" s="45" t="str">
        <f>IFERROR(IF(ISNUMBER('Opsparede løndele dec21-feb22'!K109),AI111+'Opsparede løndele dec21-feb22'!K109,AI111),"")</f>
        <v/>
      </c>
    </row>
    <row r="112" spans="1:36" x14ac:dyDescent="0.25">
      <c r="A112" s="50" t="str">
        <f t="shared" si="32"/>
        <v/>
      </c>
      <c r="B112" s="5"/>
      <c r="C112" s="6"/>
      <c r="D112" s="7"/>
      <c r="E112" s="8"/>
      <c r="F112" s="8"/>
      <c r="G112" s="58" t="str">
        <f t="shared" si="36"/>
        <v/>
      </c>
      <c r="H112" s="58" t="str">
        <f t="shared" si="36"/>
        <v/>
      </c>
      <c r="I112" s="58" t="str">
        <f t="shared" si="36"/>
        <v/>
      </c>
      <c r="K112" s="100" t="str">
        <f t="shared" si="30"/>
        <v/>
      </c>
      <c r="U112" s="101"/>
      <c r="V112" s="63" t="str">
        <f t="shared" si="20"/>
        <v/>
      </c>
      <c r="W112" s="63" t="str">
        <f t="shared" si="21"/>
        <v/>
      </c>
      <c r="X112" s="63" t="str">
        <f t="shared" si="22"/>
        <v/>
      </c>
      <c r="Y112" s="63" t="str">
        <f t="shared" si="23"/>
        <v/>
      </c>
      <c r="Z112" s="63" t="str">
        <f t="shared" si="24"/>
        <v/>
      </c>
      <c r="AA112" s="63" t="str">
        <f t="shared" si="25"/>
        <v/>
      </c>
      <c r="AB112" s="37"/>
      <c r="AC112" s="37"/>
      <c r="AD112" s="37"/>
      <c r="AE112" s="82" t="str">
        <f t="shared" si="26"/>
        <v/>
      </c>
      <c r="AF112" s="82" t="str">
        <f t="shared" si="27"/>
        <v/>
      </c>
      <c r="AG112" s="82" t="str">
        <f t="shared" si="28"/>
        <v/>
      </c>
      <c r="AH112" s="125" t="str">
        <f t="shared" si="31"/>
        <v/>
      </c>
      <c r="AI112" s="64" t="str">
        <f t="shared" si="29"/>
        <v/>
      </c>
      <c r="AJ112" s="45" t="str">
        <f>IFERROR(IF(ISNUMBER('Opsparede løndele dec21-feb22'!K110),AI112+'Opsparede løndele dec21-feb22'!K110,AI112),"")</f>
        <v/>
      </c>
    </row>
    <row r="113" spans="1:36" x14ac:dyDescent="0.25">
      <c r="A113" s="50" t="str">
        <f t="shared" si="32"/>
        <v/>
      </c>
      <c r="B113" s="5"/>
      <c r="C113" s="6"/>
      <c r="D113" s="7"/>
      <c r="E113" s="8"/>
      <c r="F113" s="8"/>
      <c r="G113" s="58" t="str">
        <f t="shared" si="36"/>
        <v/>
      </c>
      <c r="H113" s="58" t="str">
        <f t="shared" si="36"/>
        <v/>
      </c>
      <c r="I113" s="58" t="str">
        <f t="shared" si="36"/>
        <v/>
      </c>
      <c r="K113" s="100" t="str">
        <f t="shared" si="30"/>
        <v/>
      </c>
      <c r="U113" s="101"/>
      <c r="V113" s="63" t="str">
        <f t="shared" si="20"/>
        <v/>
      </c>
      <c r="W113" s="63" t="str">
        <f t="shared" si="21"/>
        <v/>
      </c>
      <c r="X113" s="63" t="str">
        <f t="shared" si="22"/>
        <v/>
      </c>
      <c r="Y113" s="63" t="str">
        <f t="shared" si="23"/>
        <v/>
      </c>
      <c r="Z113" s="63" t="str">
        <f t="shared" si="24"/>
        <v/>
      </c>
      <c r="AA113" s="63" t="str">
        <f t="shared" si="25"/>
        <v/>
      </c>
      <c r="AB113" s="37"/>
      <c r="AC113" s="37"/>
      <c r="AD113" s="37"/>
      <c r="AE113" s="82" t="str">
        <f t="shared" si="26"/>
        <v/>
      </c>
      <c r="AF113" s="82" t="str">
        <f t="shared" si="27"/>
        <v/>
      </c>
      <c r="AG113" s="82" t="str">
        <f t="shared" si="28"/>
        <v/>
      </c>
      <c r="AH113" s="125" t="str">
        <f t="shared" si="31"/>
        <v/>
      </c>
      <c r="AI113" s="64" t="str">
        <f t="shared" si="29"/>
        <v/>
      </c>
      <c r="AJ113" s="45" t="str">
        <f>IFERROR(IF(ISNUMBER('Opsparede løndele dec21-feb22'!K111),AI113+'Opsparede løndele dec21-feb22'!K111,AI113),"")</f>
        <v/>
      </c>
    </row>
    <row r="114" spans="1:36" x14ac:dyDescent="0.25">
      <c r="A114" s="50" t="str">
        <f t="shared" si="32"/>
        <v/>
      </c>
      <c r="B114" s="5"/>
      <c r="C114" s="6"/>
      <c r="D114" s="7"/>
      <c r="E114" s="8"/>
      <c r="F114" s="8"/>
      <c r="G114" s="58" t="str">
        <f t="shared" si="36"/>
        <v/>
      </c>
      <c r="H114" s="58" t="str">
        <f t="shared" si="36"/>
        <v/>
      </c>
      <c r="I114" s="58" t="str">
        <f t="shared" si="36"/>
        <v/>
      </c>
      <c r="K114" s="100" t="str">
        <f t="shared" si="30"/>
        <v/>
      </c>
      <c r="U114" s="101"/>
      <c r="V114" s="63" t="str">
        <f t="shared" si="20"/>
        <v/>
      </c>
      <c r="W114" s="63" t="str">
        <f t="shared" si="21"/>
        <v/>
      </c>
      <c r="X114" s="63" t="str">
        <f t="shared" si="22"/>
        <v/>
      </c>
      <c r="Y114" s="63" t="str">
        <f t="shared" si="23"/>
        <v/>
      </c>
      <c r="Z114" s="63" t="str">
        <f t="shared" si="24"/>
        <v/>
      </c>
      <c r="AA114" s="63" t="str">
        <f t="shared" si="25"/>
        <v/>
      </c>
      <c r="AB114" s="37"/>
      <c r="AC114" s="37"/>
      <c r="AD114" s="37"/>
      <c r="AE114" s="82" t="str">
        <f t="shared" si="26"/>
        <v/>
      </c>
      <c r="AF114" s="82" t="str">
        <f t="shared" si="27"/>
        <v/>
      </c>
      <c r="AG114" s="82" t="str">
        <f t="shared" si="28"/>
        <v/>
      </c>
      <c r="AH114" s="125" t="str">
        <f t="shared" si="31"/>
        <v/>
      </c>
      <c r="AI114" s="64" t="str">
        <f t="shared" si="29"/>
        <v/>
      </c>
      <c r="AJ114" s="45" t="str">
        <f>IFERROR(IF(ISNUMBER('Opsparede løndele dec21-feb22'!K112),AI114+'Opsparede løndele dec21-feb22'!K112,AI114),"")</f>
        <v/>
      </c>
    </row>
    <row r="115" spans="1:36" x14ac:dyDescent="0.25">
      <c r="A115" s="50" t="str">
        <f t="shared" si="32"/>
        <v/>
      </c>
      <c r="B115" s="5"/>
      <c r="C115" s="6"/>
      <c r="D115" s="7"/>
      <c r="E115" s="8"/>
      <c r="F115" s="8"/>
      <c r="G115" s="58" t="str">
        <f t="shared" si="36"/>
        <v/>
      </c>
      <c r="H115" s="58" t="str">
        <f t="shared" si="36"/>
        <v/>
      </c>
      <c r="I115" s="58" t="str">
        <f t="shared" si="36"/>
        <v/>
      </c>
      <c r="K115" s="100" t="str">
        <f t="shared" si="30"/>
        <v/>
      </c>
      <c r="U115" s="101"/>
      <c r="V115" s="63" t="str">
        <f t="shared" si="20"/>
        <v/>
      </c>
      <c r="W115" s="63" t="str">
        <f t="shared" si="21"/>
        <v/>
      </c>
      <c r="X115" s="63" t="str">
        <f t="shared" si="22"/>
        <v/>
      </c>
      <c r="Y115" s="63" t="str">
        <f t="shared" si="23"/>
        <v/>
      </c>
      <c r="Z115" s="63" t="str">
        <f t="shared" si="24"/>
        <v/>
      </c>
      <c r="AA115" s="63" t="str">
        <f t="shared" si="25"/>
        <v/>
      </c>
      <c r="AB115" s="37"/>
      <c r="AC115" s="37"/>
      <c r="AD115" s="37"/>
      <c r="AE115" s="82" t="str">
        <f t="shared" si="26"/>
        <v/>
      </c>
      <c r="AF115" s="82" t="str">
        <f t="shared" si="27"/>
        <v/>
      </c>
      <c r="AG115" s="82" t="str">
        <f t="shared" si="28"/>
        <v/>
      </c>
      <c r="AH115" s="125" t="str">
        <f t="shared" si="31"/>
        <v/>
      </c>
      <c r="AI115" s="64" t="str">
        <f t="shared" si="29"/>
        <v/>
      </c>
      <c r="AJ115" s="45" t="str">
        <f>IFERROR(IF(ISNUMBER('Opsparede løndele dec21-feb22'!K113),AI115+'Opsparede løndele dec21-feb22'!K113,AI115),"")</f>
        <v/>
      </c>
    </row>
    <row r="116" spans="1:36" x14ac:dyDescent="0.25">
      <c r="A116" s="50" t="str">
        <f t="shared" si="32"/>
        <v/>
      </c>
      <c r="B116" s="5"/>
      <c r="C116" s="6"/>
      <c r="D116" s="7"/>
      <c r="E116" s="8"/>
      <c r="F116" s="8"/>
      <c r="G116" s="58" t="str">
        <f t="shared" si="36"/>
        <v/>
      </c>
      <c r="H116" s="58" t="str">
        <f t="shared" si="36"/>
        <v/>
      </c>
      <c r="I116" s="58" t="str">
        <f t="shared" si="36"/>
        <v/>
      </c>
      <c r="K116" s="100" t="str">
        <f t="shared" si="30"/>
        <v/>
      </c>
      <c r="U116" s="101"/>
      <c r="V116" s="63" t="str">
        <f t="shared" si="20"/>
        <v/>
      </c>
      <c r="W116" s="63" t="str">
        <f t="shared" si="21"/>
        <v/>
      </c>
      <c r="X116" s="63" t="str">
        <f t="shared" si="22"/>
        <v/>
      </c>
      <c r="Y116" s="63" t="str">
        <f t="shared" si="23"/>
        <v/>
      </c>
      <c r="Z116" s="63" t="str">
        <f t="shared" si="24"/>
        <v/>
      </c>
      <c r="AA116" s="63" t="str">
        <f t="shared" si="25"/>
        <v/>
      </c>
      <c r="AB116" s="37"/>
      <c r="AC116" s="37"/>
      <c r="AD116" s="37"/>
      <c r="AE116" s="82" t="str">
        <f t="shared" si="26"/>
        <v/>
      </c>
      <c r="AF116" s="82" t="str">
        <f t="shared" si="27"/>
        <v/>
      </c>
      <c r="AG116" s="82" t="str">
        <f t="shared" si="28"/>
        <v/>
      </c>
      <c r="AH116" s="125" t="str">
        <f t="shared" si="31"/>
        <v/>
      </c>
      <c r="AI116" s="64" t="str">
        <f t="shared" si="29"/>
        <v/>
      </c>
      <c r="AJ116" s="45" t="str">
        <f>IFERROR(IF(ISNUMBER('Opsparede løndele dec21-feb22'!K114),AI116+'Opsparede løndele dec21-feb22'!K114,AI116),"")</f>
        <v/>
      </c>
    </row>
    <row r="117" spans="1:36" x14ac:dyDescent="0.25">
      <c r="A117" s="50" t="str">
        <f t="shared" si="32"/>
        <v/>
      </c>
      <c r="B117" s="5"/>
      <c r="C117" s="6"/>
      <c r="D117" s="7"/>
      <c r="E117" s="8"/>
      <c r="F117" s="8"/>
      <c r="G117" s="58" t="str">
        <f t="shared" ref="G117:I126" si="37">IF(AND(ISNUMBER($E117),ISNUMBER($F117)),MAX(MIN(NETWORKDAYS(IF($E117&lt;=VLOOKUP(G$6,Matrix_antal_dage,5,FALSE),VLOOKUP(G$6,Matrix_antal_dage,5,FALSE),$E117),IF($F117&gt;=VLOOKUP(G$6,Matrix_antal_dage,6,FALSE),VLOOKUP(G$6,Matrix_antal_dage,6,FALSE),$F117),helligdage),VLOOKUP(G$6,Matrix_antal_dage,7,FALSE)),0),"")</f>
        <v/>
      </c>
      <c r="H117" s="58" t="str">
        <f t="shared" si="37"/>
        <v/>
      </c>
      <c r="I117" s="58" t="str">
        <f t="shared" si="37"/>
        <v/>
      </c>
      <c r="K117" s="100" t="str">
        <f t="shared" si="30"/>
        <v/>
      </c>
      <c r="U117" s="101"/>
      <c r="V117" s="63" t="str">
        <f t="shared" si="20"/>
        <v/>
      </c>
      <c r="W117" s="63" t="str">
        <f t="shared" si="21"/>
        <v/>
      </c>
      <c r="X117" s="63" t="str">
        <f t="shared" si="22"/>
        <v/>
      </c>
      <c r="Y117" s="63" t="str">
        <f t="shared" si="23"/>
        <v/>
      </c>
      <c r="Z117" s="63" t="str">
        <f t="shared" si="24"/>
        <v/>
      </c>
      <c r="AA117" s="63" t="str">
        <f t="shared" si="25"/>
        <v/>
      </c>
      <c r="AB117" s="37"/>
      <c r="AC117" s="37"/>
      <c r="AD117" s="37"/>
      <c r="AE117" s="82" t="str">
        <f t="shared" si="26"/>
        <v/>
      </c>
      <c r="AF117" s="82" t="str">
        <f t="shared" si="27"/>
        <v/>
      </c>
      <c r="AG117" s="82" t="str">
        <f t="shared" si="28"/>
        <v/>
      </c>
      <c r="AH117" s="125" t="str">
        <f t="shared" si="31"/>
        <v/>
      </c>
      <c r="AI117" s="64" t="str">
        <f t="shared" si="29"/>
        <v/>
      </c>
      <c r="AJ117" s="45" t="str">
        <f>IFERROR(IF(ISNUMBER('Opsparede løndele dec21-feb22'!K115),AI117+'Opsparede løndele dec21-feb22'!K115,AI117),"")</f>
        <v/>
      </c>
    </row>
    <row r="118" spans="1:36" x14ac:dyDescent="0.25">
      <c r="A118" s="50" t="str">
        <f t="shared" si="32"/>
        <v/>
      </c>
      <c r="B118" s="5"/>
      <c r="C118" s="6"/>
      <c r="D118" s="7"/>
      <c r="E118" s="8"/>
      <c r="F118" s="8"/>
      <c r="G118" s="58" t="str">
        <f t="shared" si="37"/>
        <v/>
      </c>
      <c r="H118" s="58" t="str">
        <f t="shared" si="37"/>
        <v/>
      </c>
      <c r="I118" s="58" t="str">
        <f t="shared" si="37"/>
        <v/>
      </c>
      <c r="K118" s="100" t="str">
        <f t="shared" si="30"/>
        <v/>
      </c>
      <c r="U118" s="101"/>
      <c r="V118" s="63" t="str">
        <f t="shared" si="20"/>
        <v/>
      </c>
      <c r="W118" s="63" t="str">
        <f t="shared" si="21"/>
        <v/>
      </c>
      <c r="X118" s="63" t="str">
        <f t="shared" si="22"/>
        <v/>
      </c>
      <c r="Y118" s="63" t="str">
        <f t="shared" si="23"/>
        <v/>
      </c>
      <c r="Z118" s="63" t="str">
        <f t="shared" si="24"/>
        <v/>
      </c>
      <c r="AA118" s="63" t="str">
        <f t="shared" si="25"/>
        <v/>
      </c>
      <c r="AB118" s="37"/>
      <c r="AC118" s="37"/>
      <c r="AD118" s="37"/>
      <c r="AE118" s="82" t="str">
        <f t="shared" si="26"/>
        <v/>
      </c>
      <c r="AF118" s="82" t="str">
        <f t="shared" si="27"/>
        <v/>
      </c>
      <c r="AG118" s="82" t="str">
        <f t="shared" si="28"/>
        <v/>
      </c>
      <c r="AH118" s="125" t="str">
        <f t="shared" si="31"/>
        <v/>
      </c>
      <c r="AI118" s="64" t="str">
        <f t="shared" si="29"/>
        <v/>
      </c>
      <c r="AJ118" s="45" t="str">
        <f>IFERROR(IF(ISNUMBER('Opsparede løndele dec21-feb22'!K116),AI118+'Opsparede løndele dec21-feb22'!K116,AI118),"")</f>
        <v/>
      </c>
    </row>
    <row r="119" spans="1:36" x14ac:dyDescent="0.25">
      <c r="A119" s="50" t="str">
        <f t="shared" si="32"/>
        <v/>
      </c>
      <c r="B119" s="5"/>
      <c r="C119" s="6"/>
      <c r="D119" s="7"/>
      <c r="E119" s="8"/>
      <c r="F119" s="8"/>
      <c r="G119" s="58" t="str">
        <f t="shared" si="37"/>
        <v/>
      </c>
      <c r="H119" s="58" t="str">
        <f t="shared" si="37"/>
        <v/>
      </c>
      <c r="I119" s="58" t="str">
        <f t="shared" si="37"/>
        <v/>
      </c>
      <c r="K119" s="100" t="str">
        <f t="shared" si="30"/>
        <v/>
      </c>
      <c r="U119" s="101"/>
      <c r="V119" s="63" t="str">
        <f t="shared" si="20"/>
        <v/>
      </c>
      <c r="W119" s="63" t="str">
        <f t="shared" si="21"/>
        <v/>
      </c>
      <c r="X119" s="63" t="str">
        <f t="shared" si="22"/>
        <v/>
      </c>
      <c r="Y119" s="63" t="str">
        <f t="shared" si="23"/>
        <v/>
      </c>
      <c r="Z119" s="63" t="str">
        <f t="shared" si="24"/>
        <v/>
      </c>
      <c r="AA119" s="63" t="str">
        <f t="shared" si="25"/>
        <v/>
      </c>
      <c r="AB119" s="37"/>
      <c r="AC119" s="37"/>
      <c r="AD119" s="37"/>
      <c r="AE119" s="82" t="str">
        <f t="shared" si="26"/>
        <v/>
      </c>
      <c r="AF119" s="82" t="str">
        <f t="shared" si="27"/>
        <v/>
      </c>
      <c r="AG119" s="82" t="str">
        <f t="shared" si="28"/>
        <v/>
      </c>
      <c r="AH119" s="125" t="str">
        <f t="shared" si="31"/>
        <v/>
      </c>
      <c r="AI119" s="64" t="str">
        <f t="shared" si="29"/>
        <v/>
      </c>
      <c r="AJ119" s="45" t="str">
        <f>IFERROR(IF(ISNUMBER('Opsparede løndele dec21-feb22'!K117),AI119+'Opsparede løndele dec21-feb22'!K117,AI119),"")</f>
        <v/>
      </c>
    </row>
    <row r="120" spans="1:36" x14ac:dyDescent="0.25">
      <c r="A120" s="50" t="str">
        <f t="shared" si="32"/>
        <v/>
      </c>
      <c r="B120" s="5"/>
      <c r="C120" s="6"/>
      <c r="D120" s="7"/>
      <c r="E120" s="8"/>
      <c r="F120" s="8"/>
      <c r="G120" s="58" t="str">
        <f t="shared" si="37"/>
        <v/>
      </c>
      <c r="H120" s="58" t="str">
        <f t="shared" si="37"/>
        <v/>
      </c>
      <c r="I120" s="58" t="str">
        <f t="shared" si="37"/>
        <v/>
      </c>
      <c r="K120" s="100" t="str">
        <f t="shared" si="30"/>
        <v/>
      </c>
      <c r="U120" s="101"/>
      <c r="V120" s="63" t="str">
        <f t="shared" si="20"/>
        <v/>
      </c>
      <c r="W120" s="63" t="str">
        <f t="shared" si="21"/>
        <v/>
      </c>
      <c r="X120" s="63" t="str">
        <f t="shared" si="22"/>
        <v/>
      </c>
      <c r="Y120" s="63" t="str">
        <f t="shared" si="23"/>
        <v/>
      </c>
      <c r="Z120" s="63" t="str">
        <f t="shared" si="24"/>
        <v/>
      </c>
      <c r="AA120" s="63" t="str">
        <f t="shared" si="25"/>
        <v/>
      </c>
      <c r="AB120" s="37"/>
      <c r="AC120" s="37"/>
      <c r="AD120" s="37"/>
      <c r="AE120" s="82" t="str">
        <f t="shared" si="26"/>
        <v/>
      </c>
      <c r="AF120" s="82" t="str">
        <f t="shared" si="27"/>
        <v/>
      </c>
      <c r="AG120" s="82" t="str">
        <f t="shared" si="28"/>
        <v/>
      </c>
      <c r="AH120" s="125" t="str">
        <f t="shared" si="31"/>
        <v/>
      </c>
      <c r="AI120" s="64" t="str">
        <f t="shared" si="29"/>
        <v/>
      </c>
      <c r="AJ120" s="45" t="str">
        <f>IFERROR(IF(ISNUMBER('Opsparede løndele dec21-feb22'!K118),AI120+'Opsparede løndele dec21-feb22'!K118,AI120),"")</f>
        <v/>
      </c>
    </row>
    <row r="121" spans="1:36" x14ac:dyDescent="0.25">
      <c r="A121" s="50" t="str">
        <f t="shared" si="32"/>
        <v/>
      </c>
      <c r="B121" s="5"/>
      <c r="C121" s="6"/>
      <c r="D121" s="7"/>
      <c r="E121" s="8"/>
      <c r="F121" s="8"/>
      <c r="G121" s="58" t="str">
        <f t="shared" si="37"/>
        <v/>
      </c>
      <c r="H121" s="58" t="str">
        <f t="shared" si="37"/>
        <v/>
      </c>
      <c r="I121" s="58" t="str">
        <f t="shared" si="37"/>
        <v/>
      </c>
      <c r="K121" s="100" t="str">
        <f t="shared" si="30"/>
        <v/>
      </c>
      <c r="U121" s="101"/>
      <c r="V121" s="63" t="str">
        <f t="shared" si="20"/>
        <v/>
      </c>
      <c r="W121" s="63" t="str">
        <f t="shared" si="21"/>
        <v/>
      </c>
      <c r="X121" s="63" t="str">
        <f t="shared" si="22"/>
        <v/>
      </c>
      <c r="Y121" s="63" t="str">
        <f t="shared" si="23"/>
        <v/>
      </c>
      <c r="Z121" s="63" t="str">
        <f t="shared" si="24"/>
        <v/>
      </c>
      <c r="AA121" s="63" t="str">
        <f t="shared" si="25"/>
        <v/>
      </c>
      <c r="AB121" s="37"/>
      <c r="AC121" s="37"/>
      <c r="AD121" s="37"/>
      <c r="AE121" s="82" t="str">
        <f t="shared" si="26"/>
        <v/>
      </c>
      <c r="AF121" s="82" t="str">
        <f t="shared" si="27"/>
        <v/>
      </c>
      <c r="AG121" s="82" t="str">
        <f t="shared" si="28"/>
        <v/>
      </c>
      <c r="AH121" s="125" t="str">
        <f t="shared" si="31"/>
        <v/>
      </c>
      <c r="AI121" s="64" t="str">
        <f t="shared" si="29"/>
        <v/>
      </c>
      <c r="AJ121" s="45" t="str">
        <f>IFERROR(IF(ISNUMBER('Opsparede løndele dec21-feb22'!K119),AI121+'Opsparede løndele dec21-feb22'!K119,AI121),"")</f>
        <v/>
      </c>
    </row>
    <row r="122" spans="1:36" x14ac:dyDescent="0.25">
      <c r="A122" s="50" t="str">
        <f t="shared" si="32"/>
        <v/>
      </c>
      <c r="B122" s="5"/>
      <c r="C122" s="6"/>
      <c r="D122" s="7"/>
      <c r="E122" s="8"/>
      <c r="F122" s="8"/>
      <c r="G122" s="58" t="str">
        <f t="shared" si="37"/>
        <v/>
      </c>
      <c r="H122" s="58" t="str">
        <f t="shared" si="37"/>
        <v/>
      </c>
      <c r="I122" s="58" t="str">
        <f t="shared" si="37"/>
        <v/>
      </c>
      <c r="K122" s="100" t="str">
        <f t="shared" si="30"/>
        <v/>
      </c>
      <c r="U122" s="101"/>
      <c r="V122" s="63" t="str">
        <f t="shared" si="20"/>
        <v/>
      </c>
      <c r="W122" s="63" t="str">
        <f t="shared" si="21"/>
        <v/>
      </c>
      <c r="X122" s="63" t="str">
        <f t="shared" si="22"/>
        <v/>
      </c>
      <c r="Y122" s="63" t="str">
        <f t="shared" si="23"/>
        <v/>
      </c>
      <c r="Z122" s="63" t="str">
        <f t="shared" si="24"/>
        <v/>
      </c>
      <c r="AA122" s="63" t="str">
        <f t="shared" si="25"/>
        <v/>
      </c>
      <c r="AB122" s="37"/>
      <c r="AC122" s="37"/>
      <c r="AD122" s="37"/>
      <c r="AE122" s="82" t="str">
        <f t="shared" si="26"/>
        <v/>
      </c>
      <c r="AF122" s="82" t="str">
        <f t="shared" si="27"/>
        <v/>
      </c>
      <c r="AG122" s="82" t="str">
        <f t="shared" si="28"/>
        <v/>
      </c>
      <c r="AH122" s="125" t="str">
        <f t="shared" si="31"/>
        <v/>
      </c>
      <c r="AI122" s="64" t="str">
        <f t="shared" si="29"/>
        <v/>
      </c>
      <c r="AJ122" s="45" t="str">
        <f>IFERROR(IF(ISNUMBER('Opsparede løndele dec21-feb22'!K120),AI122+'Opsparede løndele dec21-feb22'!K120,AI122),"")</f>
        <v/>
      </c>
    </row>
    <row r="123" spans="1:36" x14ac:dyDescent="0.25">
      <c r="A123" s="50" t="str">
        <f t="shared" si="32"/>
        <v/>
      </c>
      <c r="B123" s="5"/>
      <c r="C123" s="6"/>
      <c r="D123" s="7"/>
      <c r="E123" s="8"/>
      <c r="F123" s="8"/>
      <c r="G123" s="58" t="str">
        <f t="shared" si="37"/>
        <v/>
      </c>
      <c r="H123" s="58" t="str">
        <f t="shared" si="37"/>
        <v/>
      </c>
      <c r="I123" s="58" t="str">
        <f t="shared" si="37"/>
        <v/>
      </c>
      <c r="K123" s="100" t="str">
        <f t="shared" si="30"/>
        <v/>
      </c>
      <c r="U123" s="101"/>
      <c r="V123" s="63" t="str">
        <f t="shared" si="20"/>
        <v/>
      </c>
      <c r="W123" s="63" t="str">
        <f t="shared" si="21"/>
        <v/>
      </c>
      <c r="X123" s="63" t="str">
        <f t="shared" si="22"/>
        <v/>
      </c>
      <c r="Y123" s="63" t="str">
        <f t="shared" si="23"/>
        <v/>
      </c>
      <c r="Z123" s="63" t="str">
        <f t="shared" si="24"/>
        <v/>
      </c>
      <c r="AA123" s="63" t="str">
        <f t="shared" si="25"/>
        <v/>
      </c>
      <c r="AB123" s="37"/>
      <c r="AC123" s="37"/>
      <c r="AD123" s="37"/>
      <c r="AE123" s="82" t="str">
        <f t="shared" si="26"/>
        <v/>
      </c>
      <c r="AF123" s="82" t="str">
        <f t="shared" si="27"/>
        <v/>
      </c>
      <c r="AG123" s="82" t="str">
        <f t="shared" si="28"/>
        <v/>
      </c>
      <c r="AH123" s="125" t="str">
        <f t="shared" si="31"/>
        <v/>
      </c>
      <c r="AI123" s="64" t="str">
        <f t="shared" si="29"/>
        <v/>
      </c>
      <c r="AJ123" s="45" t="str">
        <f>IFERROR(IF(ISNUMBER('Opsparede løndele dec21-feb22'!K121),AI123+'Opsparede løndele dec21-feb22'!K121,AI123),"")</f>
        <v/>
      </c>
    </row>
    <row r="124" spans="1:36" x14ac:dyDescent="0.25">
      <c r="A124" s="50" t="str">
        <f t="shared" si="32"/>
        <v/>
      </c>
      <c r="B124" s="5"/>
      <c r="C124" s="6"/>
      <c r="D124" s="7"/>
      <c r="E124" s="8"/>
      <c r="F124" s="8"/>
      <c r="G124" s="58" t="str">
        <f t="shared" si="37"/>
        <v/>
      </c>
      <c r="H124" s="58" t="str">
        <f t="shared" si="37"/>
        <v/>
      </c>
      <c r="I124" s="58" t="str">
        <f t="shared" si="37"/>
        <v/>
      </c>
      <c r="K124" s="100" t="str">
        <f t="shared" si="30"/>
        <v/>
      </c>
      <c r="U124" s="101"/>
      <c r="V124" s="63" t="str">
        <f t="shared" si="20"/>
        <v/>
      </c>
      <c r="W124" s="63" t="str">
        <f t="shared" si="21"/>
        <v/>
      </c>
      <c r="X124" s="63" t="str">
        <f t="shared" si="22"/>
        <v/>
      </c>
      <c r="Y124" s="63" t="str">
        <f t="shared" si="23"/>
        <v/>
      </c>
      <c r="Z124" s="63" t="str">
        <f t="shared" si="24"/>
        <v/>
      </c>
      <c r="AA124" s="63" t="str">
        <f t="shared" si="25"/>
        <v/>
      </c>
      <c r="AB124" s="37"/>
      <c r="AC124" s="37"/>
      <c r="AD124" s="37"/>
      <c r="AE124" s="82" t="str">
        <f t="shared" si="26"/>
        <v/>
      </c>
      <c r="AF124" s="82" t="str">
        <f t="shared" si="27"/>
        <v/>
      </c>
      <c r="AG124" s="82" t="str">
        <f t="shared" si="28"/>
        <v/>
      </c>
      <c r="AH124" s="125" t="str">
        <f t="shared" si="31"/>
        <v/>
      </c>
      <c r="AI124" s="64" t="str">
        <f t="shared" si="29"/>
        <v/>
      </c>
      <c r="AJ124" s="45" t="str">
        <f>IFERROR(IF(ISNUMBER('Opsparede løndele dec21-feb22'!K122),AI124+'Opsparede løndele dec21-feb22'!K122,AI124),"")</f>
        <v/>
      </c>
    </row>
    <row r="125" spans="1:36" x14ac:dyDescent="0.25">
      <c r="A125" s="50" t="str">
        <f t="shared" si="32"/>
        <v/>
      </c>
      <c r="B125" s="5"/>
      <c r="C125" s="6"/>
      <c r="D125" s="7"/>
      <c r="E125" s="8"/>
      <c r="F125" s="8"/>
      <c r="G125" s="58" t="str">
        <f t="shared" si="37"/>
        <v/>
      </c>
      <c r="H125" s="58" t="str">
        <f t="shared" si="37"/>
        <v/>
      </c>
      <c r="I125" s="58" t="str">
        <f t="shared" si="37"/>
        <v/>
      </c>
      <c r="K125" s="100" t="str">
        <f t="shared" si="30"/>
        <v/>
      </c>
      <c r="U125" s="101"/>
      <c r="V125" s="63" t="str">
        <f t="shared" si="20"/>
        <v/>
      </c>
      <c r="W125" s="63" t="str">
        <f t="shared" si="21"/>
        <v/>
      </c>
      <c r="X125" s="63" t="str">
        <f t="shared" si="22"/>
        <v/>
      </c>
      <c r="Y125" s="63" t="str">
        <f t="shared" si="23"/>
        <v/>
      </c>
      <c r="Z125" s="63" t="str">
        <f t="shared" si="24"/>
        <v/>
      </c>
      <c r="AA125" s="63" t="str">
        <f t="shared" si="25"/>
        <v/>
      </c>
      <c r="AB125" s="37"/>
      <c r="AC125" s="37"/>
      <c r="AD125" s="37"/>
      <c r="AE125" s="82" t="str">
        <f t="shared" si="26"/>
        <v/>
      </c>
      <c r="AF125" s="82" t="str">
        <f t="shared" si="27"/>
        <v/>
      </c>
      <c r="AG125" s="82" t="str">
        <f t="shared" si="28"/>
        <v/>
      </c>
      <c r="AH125" s="125" t="str">
        <f t="shared" si="31"/>
        <v/>
      </c>
      <c r="AI125" s="64" t="str">
        <f t="shared" si="29"/>
        <v/>
      </c>
      <c r="AJ125" s="45" t="str">
        <f>IFERROR(IF(ISNUMBER('Opsparede løndele dec21-feb22'!K123),AI125+'Opsparede løndele dec21-feb22'!K123,AI125),"")</f>
        <v/>
      </c>
    </row>
    <row r="126" spans="1:36" x14ac:dyDescent="0.25">
      <c r="A126" s="50" t="str">
        <f t="shared" si="32"/>
        <v/>
      </c>
      <c r="B126" s="5"/>
      <c r="C126" s="6"/>
      <c r="D126" s="7"/>
      <c r="E126" s="8"/>
      <c r="F126" s="8"/>
      <c r="G126" s="58" t="str">
        <f t="shared" si="37"/>
        <v/>
      </c>
      <c r="H126" s="58" t="str">
        <f t="shared" si="37"/>
        <v/>
      </c>
      <c r="I126" s="58" t="str">
        <f t="shared" si="37"/>
        <v/>
      </c>
      <c r="K126" s="100" t="str">
        <f t="shared" si="30"/>
        <v/>
      </c>
      <c r="U126" s="101"/>
      <c r="V126" s="63" t="str">
        <f t="shared" si="20"/>
        <v/>
      </c>
      <c r="W126" s="63" t="str">
        <f t="shared" si="21"/>
        <v/>
      </c>
      <c r="X126" s="63" t="str">
        <f t="shared" si="22"/>
        <v/>
      </c>
      <c r="Y126" s="63" t="str">
        <f t="shared" si="23"/>
        <v/>
      </c>
      <c r="Z126" s="63" t="str">
        <f t="shared" si="24"/>
        <v/>
      </c>
      <c r="AA126" s="63" t="str">
        <f t="shared" si="25"/>
        <v/>
      </c>
      <c r="AB126" s="37"/>
      <c r="AC126" s="37"/>
      <c r="AD126" s="37"/>
      <c r="AE126" s="82" t="str">
        <f t="shared" si="26"/>
        <v/>
      </c>
      <c r="AF126" s="82" t="str">
        <f t="shared" si="27"/>
        <v/>
      </c>
      <c r="AG126" s="82" t="str">
        <f t="shared" si="28"/>
        <v/>
      </c>
      <c r="AH126" s="125" t="str">
        <f t="shared" si="31"/>
        <v/>
      </c>
      <c r="AI126" s="64" t="str">
        <f t="shared" si="29"/>
        <v/>
      </c>
      <c r="AJ126" s="45" t="str">
        <f>IFERROR(IF(ISNUMBER('Opsparede løndele dec21-feb22'!K124),AI126+'Opsparede løndele dec21-feb22'!K124,AI126),"")</f>
        <v/>
      </c>
    </row>
    <row r="127" spans="1:36" x14ac:dyDescent="0.25">
      <c r="A127" s="50" t="str">
        <f t="shared" si="32"/>
        <v/>
      </c>
      <c r="B127" s="5"/>
      <c r="C127" s="6"/>
      <c r="D127" s="7"/>
      <c r="E127" s="8"/>
      <c r="F127" s="8"/>
      <c r="G127" s="58" t="str">
        <f t="shared" ref="G127:I136" si="38">IF(AND(ISNUMBER($E127),ISNUMBER($F127)),MAX(MIN(NETWORKDAYS(IF($E127&lt;=VLOOKUP(G$6,Matrix_antal_dage,5,FALSE),VLOOKUP(G$6,Matrix_antal_dage,5,FALSE),$E127),IF($F127&gt;=VLOOKUP(G$6,Matrix_antal_dage,6,FALSE),VLOOKUP(G$6,Matrix_antal_dage,6,FALSE),$F127),helligdage),VLOOKUP(G$6,Matrix_antal_dage,7,FALSE)),0),"")</f>
        <v/>
      </c>
      <c r="H127" s="58" t="str">
        <f t="shared" si="38"/>
        <v/>
      </c>
      <c r="I127" s="58" t="str">
        <f t="shared" si="38"/>
        <v/>
      </c>
      <c r="K127" s="100" t="str">
        <f t="shared" si="30"/>
        <v/>
      </c>
      <c r="U127" s="101"/>
      <c r="V127" s="63" t="str">
        <f t="shared" si="20"/>
        <v/>
      </c>
      <c r="W127" s="63" t="str">
        <f t="shared" si="21"/>
        <v/>
      </c>
      <c r="X127" s="63" t="str">
        <f t="shared" si="22"/>
        <v/>
      </c>
      <c r="Y127" s="63" t="str">
        <f t="shared" si="23"/>
        <v/>
      </c>
      <c r="Z127" s="63" t="str">
        <f t="shared" si="24"/>
        <v/>
      </c>
      <c r="AA127" s="63" t="str">
        <f t="shared" si="25"/>
        <v/>
      </c>
      <c r="AB127" s="37"/>
      <c r="AC127" s="37"/>
      <c r="AD127" s="37"/>
      <c r="AE127" s="82" t="str">
        <f t="shared" si="26"/>
        <v/>
      </c>
      <c r="AF127" s="82" t="str">
        <f t="shared" si="27"/>
        <v/>
      </c>
      <c r="AG127" s="82" t="str">
        <f t="shared" si="28"/>
        <v/>
      </c>
      <c r="AH127" s="125" t="str">
        <f t="shared" si="31"/>
        <v/>
      </c>
      <c r="AI127" s="64" t="str">
        <f t="shared" si="29"/>
        <v/>
      </c>
      <c r="AJ127" s="45" t="str">
        <f>IFERROR(IF(ISNUMBER('Opsparede løndele dec21-feb22'!K125),AI127+'Opsparede løndele dec21-feb22'!K125,AI127),"")</f>
        <v/>
      </c>
    </row>
    <row r="128" spans="1:36" x14ac:dyDescent="0.25">
      <c r="A128" s="50" t="str">
        <f t="shared" si="32"/>
        <v/>
      </c>
      <c r="B128" s="5"/>
      <c r="C128" s="6"/>
      <c r="D128" s="7"/>
      <c r="E128" s="8"/>
      <c r="F128" s="8"/>
      <c r="G128" s="58" t="str">
        <f t="shared" si="38"/>
        <v/>
      </c>
      <c r="H128" s="58" t="str">
        <f t="shared" si="38"/>
        <v/>
      </c>
      <c r="I128" s="58" t="str">
        <f t="shared" si="38"/>
        <v/>
      </c>
      <c r="K128" s="100" t="str">
        <f t="shared" si="30"/>
        <v/>
      </c>
      <c r="U128" s="101"/>
      <c r="V128" s="63" t="str">
        <f t="shared" si="20"/>
        <v/>
      </c>
      <c r="W128" s="63" t="str">
        <f t="shared" si="21"/>
        <v/>
      </c>
      <c r="X128" s="63" t="str">
        <f t="shared" si="22"/>
        <v/>
      </c>
      <c r="Y128" s="63" t="str">
        <f t="shared" si="23"/>
        <v/>
      </c>
      <c r="Z128" s="63" t="str">
        <f t="shared" si="24"/>
        <v/>
      </c>
      <c r="AA128" s="63" t="str">
        <f t="shared" si="25"/>
        <v/>
      </c>
      <c r="AB128" s="37"/>
      <c r="AC128" s="37"/>
      <c r="AD128" s="37"/>
      <c r="AE128" s="82" t="str">
        <f t="shared" si="26"/>
        <v/>
      </c>
      <c r="AF128" s="82" t="str">
        <f t="shared" si="27"/>
        <v/>
      </c>
      <c r="AG128" s="82" t="str">
        <f t="shared" si="28"/>
        <v/>
      </c>
      <c r="AH128" s="125" t="str">
        <f t="shared" si="31"/>
        <v/>
      </c>
      <c r="AI128" s="64" t="str">
        <f t="shared" si="29"/>
        <v/>
      </c>
      <c r="AJ128" s="45" t="str">
        <f>IFERROR(IF(ISNUMBER('Opsparede løndele dec21-feb22'!K126),AI128+'Opsparede løndele dec21-feb22'!K126,AI128),"")</f>
        <v/>
      </c>
    </row>
    <row r="129" spans="1:36" x14ac:dyDescent="0.25">
      <c r="A129" s="50" t="str">
        <f t="shared" si="32"/>
        <v/>
      </c>
      <c r="B129" s="5"/>
      <c r="C129" s="6"/>
      <c r="D129" s="7"/>
      <c r="E129" s="8"/>
      <c r="F129" s="8"/>
      <c r="G129" s="58" t="str">
        <f t="shared" si="38"/>
        <v/>
      </c>
      <c r="H129" s="58" t="str">
        <f t="shared" si="38"/>
        <v/>
      </c>
      <c r="I129" s="58" t="str">
        <f t="shared" si="38"/>
        <v/>
      </c>
      <c r="K129" s="100" t="str">
        <f t="shared" si="30"/>
        <v/>
      </c>
      <c r="U129" s="101"/>
      <c r="V129" s="63" t="str">
        <f t="shared" si="20"/>
        <v/>
      </c>
      <c r="W129" s="63" t="str">
        <f t="shared" si="21"/>
        <v/>
      </c>
      <c r="X129" s="63" t="str">
        <f t="shared" si="22"/>
        <v/>
      </c>
      <c r="Y129" s="63" t="str">
        <f t="shared" si="23"/>
        <v/>
      </c>
      <c r="Z129" s="63" t="str">
        <f t="shared" si="24"/>
        <v/>
      </c>
      <c r="AA129" s="63" t="str">
        <f t="shared" si="25"/>
        <v/>
      </c>
      <c r="AB129" s="37"/>
      <c r="AC129" s="37"/>
      <c r="AD129" s="37"/>
      <c r="AE129" s="82" t="str">
        <f t="shared" si="26"/>
        <v/>
      </c>
      <c r="AF129" s="82" t="str">
        <f t="shared" si="27"/>
        <v/>
      </c>
      <c r="AG129" s="82" t="str">
        <f t="shared" si="28"/>
        <v/>
      </c>
      <c r="AH129" s="125" t="str">
        <f t="shared" si="31"/>
        <v/>
      </c>
      <c r="AI129" s="64" t="str">
        <f t="shared" si="29"/>
        <v/>
      </c>
      <c r="AJ129" s="45" t="str">
        <f>IFERROR(IF(ISNUMBER('Opsparede løndele dec21-feb22'!K127),AI129+'Opsparede løndele dec21-feb22'!K127,AI129),"")</f>
        <v/>
      </c>
    </row>
    <row r="130" spans="1:36" x14ac:dyDescent="0.25">
      <c r="A130" s="50" t="str">
        <f t="shared" si="32"/>
        <v/>
      </c>
      <c r="B130" s="5"/>
      <c r="C130" s="6"/>
      <c r="D130" s="7"/>
      <c r="E130" s="8"/>
      <c r="F130" s="8"/>
      <c r="G130" s="58" t="str">
        <f t="shared" si="38"/>
        <v/>
      </c>
      <c r="H130" s="58" t="str">
        <f t="shared" si="38"/>
        <v/>
      </c>
      <c r="I130" s="58" t="str">
        <f t="shared" si="38"/>
        <v/>
      </c>
      <c r="K130" s="100" t="str">
        <f t="shared" si="30"/>
        <v/>
      </c>
      <c r="U130" s="101"/>
      <c r="V130" s="63" t="str">
        <f t="shared" si="20"/>
        <v/>
      </c>
      <c r="W130" s="63" t="str">
        <f t="shared" si="21"/>
        <v/>
      </c>
      <c r="X130" s="63" t="str">
        <f t="shared" si="22"/>
        <v/>
      </c>
      <c r="Y130" s="63" t="str">
        <f t="shared" si="23"/>
        <v/>
      </c>
      <c r="Z130" s="63" t="str">
        <f t="shared" si="24"/>
        <v/>
      </c>
      <c r="AA130" s="63" t="str">
        <f t="shared" si="25"/>
        <v/>
      </c>
      <c r="AB130" s="37"/>
      <c r="AC130" s="37"/>
      <c r="AD130" s="37"/>
      <c r="AE130" s="82" t="str">
        <f t="shared" si="26"/>
        <v/>
      </c>
      <c r="AF130" s="82" t="str">
        <f t="shared" si="27"/>
        <v/>
      </c>
      <c r="AG130" s="82" t="str">
        <f t="shared" si="28"/>
        <v/>
      </c>
      <c r="AH130" s="125" t="str">
        <f t="shared" si="31"/>
        <v/>
      </c>
      <c r="AI130" s="64" t="str">
        <f t="shared" si="29"/>
        <v/>
      </c>
      <c r="AJ130" s="45" t="str">
        <f>IFERROR(IF(ISNUMBER('Opsparede løndele dec21-feb22'!K128),AI130+'Opsparede løndele dec21-feb22'!K128,AI130),"")</f>
        <v/>
      </c>
    </row>
    <row r="131" spans="1:36" x14ac:dyDescent="0.25">
      <c r="A131" s="50" t="str">
        <f t="shared" si="32"/>
        <v/>
      </c>
      <c r="B131" s="5"/>
      <c r="C131" s="6"/>
      <c r="D131" s="7"/>
      <c r="E131" s="8"/>
      <c r="F131" s="8"/>
      <c r="G131" s="58" t="str">
        <f t="shared" si="38"/>
        <v/>
      </c>
      <c r="H131" s="58" t="str">
        <f t="shared" si="38"/>
        <v/>
      </c>
      <c r="I131" s="58" t="str">
        <f t="shared" si="38"/>
        <v/>
      </c>
      <c r="K131" s="100" t="str">
        <f t="shared" si="30"/>
        <v/>
      </c>
      <c r="U131" s="101"/>
      <c r="V131" s="63" t="str">
        <f t="shared" si="20"/>
        <v/>
      </c>
      <c r="W131" s="63" t="str">
        <f t="shared" si="21"/>
        <v/>
      </c>
      <c r="X131" s="63" t="str">
        <f t="shared" si="22"/>
        <v/>
      </c>
      <c r="Y131" s="63" t="str">
        <f t="shared" si="23"/>
        <v/>
      </c>
      <c r="Z131" s="63" t="str">
        <f t="shared" si="24"/>
        <v/>
      </c>
      <c r="AA131" s="63" t="str">
        <f t="shared" si="25"/>
        <v/>
      </c>
      <c r="AB131" s="37"/>
      <c r="AC131" s="37"/>
      <c r="AD131" s="37"/>
      <c r="AE131" s="82" t="str">
        <f t="shared" si="26"/>
        <v/>
      </c>
      <c r="AF131" s="82" t="str">
        <f t="shared" si="27"/>
        <v/>
      </c>
      <c r="AG131" s="82" t="str">
        <f t="shared" si="28"/>
        <v/>
      </c>
      <c r="AH131" s="125" t="str">
        <f t="shared" si="31"/>
        <v/>
      </c>
      <c r="AI131" s="64" t="str">
        <f t="shared" si="29"/>
        <v/>
      </c>
      <c r="AJ131" s="45" t="str">
        <f>IFERROR(IF(ISNUMBER('Opsparede løndele dec21-feb22'!K129),AI131+'Opsparede løndele dec21-feb22'!K129,AI131),"")</f>
        <v/>
      </c>
    </row>
    <row r="132" spans="1:36" x14ac:dyDescent="0.25">
      <c r="A132" s="50" t="str">
        <f t="shared" si="32"/>
        <v/>
      </c>
      <c r="B132" s="5"/>
      <c r="C132" s="6"/>
      <c r="D132" s="7"/>
      <c r="E132" s="8"/>
      <c r="F132" s="8"/>
      <c r="G132" s="58" t="str">
        <f t="shared" si="38"/>
        <v/>
      </c>
      <c r="H132" s="58" t="str">
        <f t="shared" si="38"/>
        <v/>
      </c>
      <c r="I132" s="58" t="str">
        <f t="shared" si="38"/>
        <v/>
      </c>
      <c r="K132" s="100" t="str">
        <f t="shared" si="30"/>
        <v/>
      </c>
      <c r="U132" s="101"/>
      <c r="V132" s="63" t="str">
        <f t="shared" si="20"/>
        <v/>
      </c>
      <c r="W132" s="63" t="str">
        <f t="shared" si="21"/>
        <v/>
      </c>
      <c r="X132" s="63" t="str">
        <f t="shared" si="22"/>
        <v/>
      </c>
      <c r="Y132" s="63" t="str">
        <f t="shared" si="23"/>
        <v/>
      </c>
      <c r="Z132" s="63" t="str">
        <f t="shared" si="24"/>
        <v/>
      </c>
      <c r="AA132" s="63" t="str">
        <f t="shared" si="25"/>
        <v/>
      </c>
      <c r="AB132" s="37"/>
      <c r="AC132" s="37"/>
      <c r="AD132" s="37"/>
      <c r="AE132" s="82" t="str">
        <f t="shared" si="26"/>
        <v/>
      </c>
      <c r="AF132" s="82" t="str">
        <f t="shared" si="27"/>
        <v/>
      </c>
      <c r="AG132" s="82" t="str">
        <f t="shared" si="28"/>
        <v/>
      </c>
      <c r="AH132" s="125" t="str">
        <f t="shared" si="31"/>
        <v/>
      </c>
      <c r="AI132" s="64" t="str">
        <f t="shared" si="29"/>
        <v/>
      </c>
      <c r="AJ132" s="45" t="str">
        <f>IFERROR(IF(ISNUMBER('Opsparede løndele dec21-feb22'!K130),AI132+'Opsparede løndele dec21-feb22'!K130,AI132),"")</f>
        <v/>
      </c>
    </row>
    <row r="133" spans="1:36" x14ac:dyDescent="0.25">
      <c r="A133" s="50" t="str">
        <f t="shared" si="32"/>
        <v/>
      </c>
      <c r="B133" s="5"/>
      <c r="C133" s="6"/>
      <c r="D133" s="7"/>
      <c r="E133" s="8"/>
      <c r="F133" s="8"/>
      <c r="G133" s="58" t="str">
        <f t="shared" si="38"/>
        <v/>
      </c>
      <c r="H133" s="58" t="str">
        <f t="shared" si="38"/>
        <v/>
      </c>
      <c r="I133" s="58" t="str">
        <f t="shared" si="38"/>
        <v/>
      </c>
      <c r="K133" s="100" t="str">
        <f t="shared" si="30"/>
        <v/>
      </c>
      <c r="U133" s="101"/>
      <c r="V133" s="63" t="str">
        <f t="shared" si="20"/>
        <v/>
      </c>
      <c r="W133" s="63" t="str">
        <f t="shared" si="21"/>
        <v/>
      </c>
      <c r="X133" s="63" t="str">
        <f t="shared" si="22"/>
        <v/>
      </c>
      <c r="Y133" s="63" t="str">
        <f t="shared" si="23"/>
        <v/>
      </c>
      <c r="Z133" s="63" t="str">
        <f t="shared" si="24"/>
        <v/>
      </c>
      <c r="AA133" s="63" t="str">
        <f t="shared" si="25"/>
        <v/>
      </c>
      <c r="AB133" s="37"/>
      <c r="AC133" s="37"/>
      <c r="AD133" s="37"/>
      <c r="AE133" s="82" t="str">
        <f t="shared" si="26"/>
        <v/>
      </c>
      <c r="AF133" s="82" t="str">
        <f t="shared" si="27"/>
        <v/>
      </c>
      <c r="AG133" s="82" t="str">
        <f t="shared" si="28"/>
        <v/>
      </c>
      <c r="AH133" s="125" t="str">
        <f t="shared" si="31"/>
        <v/>
      </c>
      <c r="AI133" s="64" t="str">
        <f t="shared" si="29"/>
        <v/>
      </c>
      <c r="AJ133" s="45" t="str">
        <f>IFERROR(IF(ISNUMBER('Opsparede løndele dec21-feb22'!K131),AI133+'Opsparede løndele dec21-feb22'!K131,AI133),"")</f>
        <v/>
      </c>
    </row>
    <row r="134" spans="1:36" x14ac:dyDescent="0.25">
      <c r="A134" s="50" t="str">
        <f t="shared" si="32"/>
        <v/>
      </c>
      <c r="B134" s="5"/>
      <c r="C134" s="6"/>
      <c r="D134" s="7"/>
      <c r="E134" s="8"/>
      <c r="F134" s="8"/>
      <c r="G134" s="58" t="str">
        <f t="shared" si="38"/>
        <v/>
      </c>
      <c r="H134" s="58" t="str">
        <f t="shared" si="38"/>
        <v/>
      </c>
      <c r="I134" s="58" t="str">
        <f t="shared" si="38"/>
        <v/>
      </c>
      <c r="K134" s="100" t="str">
        <f t="shared" si="30"/>
        <v/>
      </c>
      <c r="U134" s="101"/>
      <c r="V134" s="63" t="str">
        <f t="shared" si="20"/>
        <v/>
      </c>
      <c r="W134" s="63" t="str">
        <f t="shared" si="21"/>
        <v/>
      </c>
      <c r="X134" s="63" t="str">
        <f t="shared" si="22"/>
        <v/>
      </c>
      <c r="Y134" s="63" t="str">
        <f t="shared" si="23"/>
        <v/>
      </c>
      <c r="Z134" s="63" t="str">
        <f t="shared" si="24"/>
        <v/>
      </c>
      <c r="AA134" s="63" t="str">
        <f t="shared" si="25"/>
        <v/>
      </c>
      <c r="AB134" s="37"/>
      <c r="AC134" s="37"/>
      <c r="AD134" s="37"/>
      <c r="AE134" s="82" t="str">
        <f t="shared" si="26"/>
        <v/>
      </c>
      <c r="AF134" s="82" t="str">
        <f t="shared" si="27"/>
        <v/>
      </c>
      <c r="AG134" s="82" t="str">
        <f t="shared" si="28"/>
        <v/>
      </c>
      <c r="AH134" s="125" t="str">
        <f t="shared" si="31"/>
        <v/>
      </c>
      <c r="AI134" s="64" t="str">
        <f t="shared" si="29"/>
        <v/>
      </c>
      <c r="AJ134" s="45" t="str">
        <f>IFERROR(IF(ISNUMBER('Opsparede løndele dec21-feb22'!K132),AI134+'Opsparede løndele dec21-feb22'!K132,AI134),"")</f>
        <v/>
      </c>
    </row>
    <row r="135" spans="1:36" x14ac:dyDescent="0.25">
      <c r="A135" s="50" t="str">
        <f t="shared" si="32"/>
        <v/>
      </c>
      <c r="B135" s="5"/>
      <c r="C135" s="6"/>
      <c r="D135" s="7"/>
      <c r="E135" s="8"/>
      <c r="F135" s="8"/>
      <c r="G135" s="58" t="str">
        <f t="shared" si="38"/>
        <v/>
      </c>
      <c r="H135" s="58" t="str">
        <f t="shared" si="38"/>
        <v/>
      </c>
      <c r="I135" s="58" t="str">
        <f t="shared" si="38"/>
        <v/>
      </c>
      <c r="K135" s="100" t="str">
        <f t="shared" si="30"/>
        <v/>
      </c>
      <c r="U135" s="101"/>
      <c r="V135" s="63" t="str">
        <f t="shared" ref="V135:V198" si="39">IF(AND(ISNUMBER($U135),ISNUMBER(L135)),(IF($B135="","",IF(MIN(L135,O135)*$K135&gt;30000*IF($U135&gt;37,37,$U135)/37,30000*IF($U135&gt;37,37,$U135)/37,MIN(L135,O135)*$K135))),"")</f>
        <v/>
      </c>
      <c r="W135" s="63" t="str">
        <f t="shared" ref="W135:W198" si="40">IF(AND(ISNUMBER($U135),ISNUMBER(M135)),(IF($B135="","",IF(MIN(M135,P135)*$K135&gt;30000*IF($U135&gt;37,37,$U135)/37,30000*IF($U135&gt;37,37,$U135)/37,MIN(M135,P135)*$K135))),"")</f>
        <v/>
      </c>
      <c r="X135" s="63" t="str">
        <f t="shared" ref="X135:X198" si="41">IF(AND(ISNUMBER($U135),ISNUMBER(N135)),(IF($B135="","",IF(MIN(N135,Q135)*$K135&gt;30000*IF($U135&gt;37,37,$U135)/37,30000*IF($U135&gt;37,37,$U135)/37,MIN(N135,Q135)*$K135))),"")</f>
        <v/>
      </c>
      <c r="Y135" s="63" t="str">
        <f t="shared" ref="Y135:Y198" si="42">IF(ISNUMBER(V135),(MIN(V135,MIN(L135,O135)-R135)),"")</f>
        <v/>
      </c>
      <c r="Z135" s="63" t="str">
        <f t="shared" ref="Z135:Z198" si="43">IF(ISNUMBER(W135),(MIN(W135,MIN(M135,P135)-S135)),"")</f>
        <v/>
      </c>
      <c r="AA135" s="63" t="str">
        <f t="shared" ref="AA135:AA198" si="44">IF(ISNUMBER(X135),(MIN(X135,MIN(N135,Q135)-T135)),"")</f>
        <v/>
      </c>
      <c r="AB135" s="37"/>
      <c r="AC135" s="37"/>
      <c r="AD135" s="37"/>
      <c r="AE135" s="82" t="str">
        <f t="shared" ref="AE135:AE198" si="45">IF(AND(ISNUMBER(AB135),G135&gt;0),MIN(Y135/VLOOKUP(G$6,Matrix_antal_dage,4,FALSE)*(G135-AB135),30000),"")</f>
        <v/>
      </c>
      <c r="AF135" s="82" t="str">
        <f t="shared" ref="AF135:AF198" si="46">IF(AND(ISNUMBER(AC135),H135&gt;0),MIN(Z135/VLOOKUP(H$6,Matrix_antal_dage,4,FALSE)*(H135-AC135),30000),"")</f>
        <v/>
      </c>
      <c r="AG135" s="82" t="str">
        <f t="shared" ref="AG135:AG198" si="47">IF(AND(ISNUMBER(AD135),I135&gt;0),MIN(AA135/VLOOKUP(I$6,Matrix_antal_dage,4,FALSE)*(I135-AD135),30000),"")</f>
        <v/>
      </c>
      <c r="AH135" s="125" t="str">
        <f t="shared" si="31"/>
        <v/>
      </c>
      <c r="AI135" s="64" t="str">
        <f t="shared" ref="AI135:AI198" si="48">IF(ISNUMBER(AH135),MAX(SUM(AE135:AG135)-AH135,0),IF(SUM(AE135:AG135)&gt;0,SUM(AE135:AG135),""))</f>
        <v/>
      </c>
      <c r="AJ135" s="45" t="str">
        <f>IFERROR(IF(ISNUMBER('Opsparede løndele dec21-feb22'!K133),AI135+'Opsparede løndele dec21-feb22'!K133,AI135),"")</f>
        <v/>
      </c>
    </row>
    <row r="136" spans="1:36" x14ac:dyDescent="0.25">
      <c r="A136" s="50" t="str">
        <f t="shared" si="32"/>
        <v/>
      </c>
      <c r="B136" s="5"/>
      <c r="C136" s="6"/>
      <c r="D136" s="7"/>
      <c r="E136" s="8"/>
      <c r="F136" s="8"/>
      <c r="G136" s="58" t="str">
        <f t="shared" si="38"/>
        <v/>
      </c>
      <c r="H136" s="58" t="str">
        <f t="shared" si="38"/>
        <v/>
      </c>
      <c r="I136" s="58" t="str">
        <f t="shared" si="38"/>
        <v/>
      </c>
      <c r="K136" s="100" t="str">
        <f t="shared" ref="K136:K199" si="49">IF(J136="","",IF(J136="Funktionær",0.75,IF(J136="Ikke-funktionær",0.9,IF(J136="Elev/lærling",0.9))))</f>
        <v/>
      </c>
      <c r="U136" s="101"/>
      <c r="V136" s="63" t="str">
        <f t="shared" si="39"/>
        <v/>
      </c>
      <c r="W136" s="63" t="str">
        <f t="shared" si="40"/>
        <v/>
      </c>
      <c r="X136" s="63" t="str">
        <f t="shared" si="41"/>
        <v/>
      </c>
      <c r="Y136" s="63" t="str">
        <f t="shared" si="42"/>
        <v/>
      </c>
      <c r="Z136" s="63" t="str">
        <f t="shared" si="43"/>
        <v/>
      </c>
      <c r="AA136" s="63" t="str">
        <f t="shared" si="44"/>
        <v/>
      </c>
      <c r="AB136" s="37"/>
      <c r="AC136" s="37"/>
      <c r="AD136" s="37"/>
      <c r="AE136" s="82" t="str">
        <f t="shared" si="45"/>
        <v/>
      </c>
      <c r="AF136" s="82" t="str">
        <f t="shared" si="46"/>
        <v/>
      </c>
      <c r="AG136" s="82" t="str">
        <f t="shared" si="47"/>
        <v/>
      </c>
      <c r="AH136" s="125" t="str">
        <f t="shared" ref="AH136:AH199" si="50">IF(OR(ISNUMBER(AB136),ISNUMBER(AC136),ISNUMBER(AD136)),3/5*5/31*IF(AND(ISNUMBER(Y136),ISNUMBER(Z136),ISNUMBER(AA136)),SUM(Y136:AA136)/3,IF(AND(ISNUMBER(Y136),ISNUMBER(Z136)),SUM(Y136:Z136)/2,IF(AND(ISNUMBER(Y136),ISNUMBER(AA136)),SUM(Y136+AA136)/2,IF(AND(ISNUMBER(Z136),ISNUMBER(AA136)),SUM(Z136:AA136)/2,IF(ISNUMBER(Y136),Y136,IF(ISNUMBER(Z136),Z136,IF(ISNUMBER(AA136),AA136,""))))))),"")</f>
        <v/>
      </c>
      <c r="AI136" s="64" t="str">
        <f t="shared" si="48"/>
        <v/>
      </c>
      <c r="AJ136" s="45" t="str">
        <f>IFERROR(IF(ISNUMBER('Opsparede løndele dec21-feb22'!K134),AI136+'Opsparede løndele dec21-feb22'!K134,AI136),"")</f>
        <v/>
      </c>
    </row>
    <row r="137" spans="1:36" x14ac:dyDescent="0.25">
      <c r="A137" s="50" t="str">
        <f t="shared" ref="A137:A200" si="51">IF(B137="","",A136+1)</f>
        <v/>
      </c>
      <c r="B137" s="5"/>
      <c r="C137" s="6"/>
      <c r="D137" s="7"/>
      <c r="E137" s="8"/>
      <c r="F137" s="8"/>
      <c r="G137" s="58" t="str">
        <f t="shared" ref="G137:I146" si="52">IF(AND(ISNUMBER($E137),ISNUMBER($F137)),MAX(MIN(NETWORKDAYS(IF($E137&lt;=VLOOKUP(G$6,Matrix_antal_dage,5,FALSE),VLOOKUP(G$6,Matrix_antal_dage,5,FALSE),$E137),IF($F137&gt;=VLOOKUP(G$6,Matrix_antal_dage,6,FALSE),VLOOKUP(G$6,Matrix_antal_dage,6,FALSE),$F137),helligdage),VLOOKUP(G$6,Matrix_antal_dage,7,FALSE)),0),"")</f>
        <v/>
      </c>
      <c r="H137" s="58" t="str">
        <f t="shared" si="52"/>
        <v/>
      </c>
      <c r="I137" s="58" t="str">
        <f t="shared" si="52"/>
        <v/>
      </c>
      <c r="K137" s="100" t="str">
        <f t="shared" si="49"/>
        <v/>
      </c>
      <c r="U137" s="101"/>
      <c r="V137" s="63" t="str">
        <f t="shared" si="39"/>
        <v/>
      </c>
      <c r="W137" s="63" t="str">
        <f t="shared" si="40"/>
        <v/>
      </c>
      <c r="X137" s="63" t="str">
        <f t="shared" si="41"/>
        <v/>
      </c>
      <c r="Y137" s="63" t="str">
        <f t="shared" si="42"/>
        <v/>
      </c>
      <c r="Z137" s="63" t="str">
        <f t="shared" si="43"/>
        <v/>
      </c>
      <c r="AA137" s="63" t="str">
        <f t="shared" si="44"/>
        <v/>
      </c>
      <c r="AB137" s="37"/>
      <c r="AC137" s="37"/>
      <c r="AD137" s="37"/>
      <c r="AE137" s="82" t="str">
        <f t="shared" si="45"/>
        <v/>
      </c>
      <c r="AF137" s="82" t="str">
        <f t="shared" si="46"/>
        <v/>
      </c>
      <c r="AG137" s="82" t="str">
        <f t="shared" si="47"/>
        <v/>
      </c>
      <c r="AH137" s="125" t="str">
        <f t="shared" si="50"/>
        <v/>
      </c>
      <c r="AI137" s="64" t="str">
        <f t="shared" si="48"/>
        <v/>
      </c>
      <c r="AJ137" s="45" t="str">
        <f>IFERROR(IF(ISNUMBER('Opsparede løndele dec21-feb22'!K135),AI137+'Opsparede løndele dec21-feb22'!K135,AI137),"")</f>
        <v/>
      </c>
    </row>
    <row r="138" spans="1:36" x14ac:dyDescent="0.25">
      <c r="A138" s="50" t="str">
        <f t="shared" si="51"/>
        <v/>
      </c>
      <c r="B138" s="5"/>
      <c r="C138" s="6"/>
      <c r="D138" s="7"/>
      <c r="E138" s="8"/>
      <c r="F138" s="8"/>
      <c r="G138" s="58" t="str">
        <f t="shared" si="52"/>
        <v/>
      </c>
      <c r="H138" s="58" t="str">
        <f t="shared" si="52"/>
        <v/>
      </c>
      <c r="I138" s="58" t="str">
        <f t="shared" si="52"/>
        <v/>
      </c>
      <c r="K138" s="100" t="str">
        <f t="shared" si="49"/>
        <v/>
      </c>
      <c r="U138" s="101"/>
      <c r="V138" s="63" t="str">
        <f t="shared" si="39"/>
        <v/>
      </c>
      <c r="W138" s="63" t="str">
        <f t="shared" si="40"/>
        <v/>
      </c>
      <c r="X138" s="63" t="str">
        <f t="shared" si="41"/>
        <v/>
      </c>
      <c r="Y138" s="63" t="str">
        <f t="shared" si="42"/>
        <v/>
      </c>
      <c r="Z138" s="63" t="str">
        <f t="shared" si="43"/>
        <v/>
      </c>
      <c r="AA138" s="63" t="str">
        <f t="shared" si="44"/>
        <v/>
      </c>
      <c r="AB138" s="37"/>
      <c r="AC138" s="37"/>
      <c r="AD138" s="37"/>
      <c r="AE138" s="82" t="str">
        <f t="shared" si="45"/>
        <v/>
      </c>
      <c r="AF138" s="82" t="str">
        <f t="shared" si="46"/>
        <v/>
      </c>
      <c r="AG138" s="82" t="str">
        <f t="shared" si="47"/>
        <v/>
      </c>
      <c r="AH138" s="125" t="str">
        <f t="shared" si="50"/>
        <v/>
      </c>
      <c r="AI138" s="64" t="str">
        <f t="shared" si="48"/>
        <v/>
      </c>
      <c r="AJ138" s="45" t="str">
        <f>IFERROR(IF(ISNUMBER('Opsparede løndele dec21-feb22'!K136),AI138+'Opsparede løndele dec21-feb22'!K136,AI138),"")</f>
        <v/>
      </c>
    </row>
    <row r="139" spans="1:36" x14ac:dyDescent="0.25">
      <c r="A139" s="50" t="str">
        <f t="shared" si="51"/>
        <v/>
      </c>
      <c r="B139" s="5"/>
      <c r="C139" s="6"/>
      <c r="D139" s="7"/>
      <c r="E139" s="8"/>
      <c r="F139" s="8"/>
      <c r="G139" s="58" t="str">
        <f t="shared" si="52"/>
        <v/>
      </c>
      <c r="H139" s="58" t="str">
        <f t="shared" si="52"/>
        <v/>
      </c>
      <c r="I139" s="58" t="str">
        <f t="shared" si="52"/>
        <v/>
      </c>
      <c r="K139" s="100" t="str">
        <f t="shared" si="49"/>
        <v/>
      </c>
      <c r="U139" s="101"/>
      <c r="V139" s="63" t="str">
        <f t="shared" si="39"/>
        <v/>
      </c>
      <c r="W139" s="63" t="str">
        <f t="shared" si="40"/>
        <v/>
      </c>
      <c r="X139" s="63" t="str">
        <f t="shared" si="41"/>
        <v/>
      </c>
      <c r="Y139" s="63" t="str">
        <f t="shared" si="42"/>
        <v/>
      </c>
      <c r="Z139" s="63" t="str">
        <f t="shared" si="43"/>
        <v/>
      </c>
      <c r="AA139" s="63" t="str">
        <f t="shared" si="44"/>
        <v/>
      </c>
      <c r="AB139" s="37"/>
      <c r="AC139" s="37"/>
      <c r="AD139" s="37"/>
      <c r="AE139" s="82" t="str">
        <f t="shared" si="45"/>
        <v/>
      </c>
      <c r="AF139" s="82" t="str">
        <f t="shared" si="46"/>
        <v/>
      </c>
      <c r="AG139" s="82" t="str">
        <f t="shared" si="47"/>
        <v/>
      </c>
      <c r="AH139" s="125" t="str">
        <f t="shared" si="50"/>
        <v/>
      </c>
      <c r="AI139" s="64" t="str">
        <f t="shared" si="48"/>
        <v/>
      </c>
      <c r="AJ139" s="45" t="str">
        <f>IFERROR(IF(ISNUMBER('Opsparede løndele dec21-feb22'!K137),AI139+'Opsparede løndele dec21-feb22'!K137,AI139),"")</f>
        <v/>
      </c>
    </row>
    <row r="140" spans="1:36" x14ac:dyDescent="0.25">
      <c r="A140" s="50" t="str">
        <f t="shared" si="51"/>
        <v/>
      </c>
      <c r="B140" s="5"/>
      <c r="C140" s="6"/>
      <c r="D140" s="7"/>
      <c r="E140" s="8"/>
      <c r="F140" s="8"/>
      <c r="G140" s="58" t="str">
        <f t="shared" si="52"/>
        <v/>
      </c>
      <c r="H140" s="58" t="str">
        <f t="shared" si="52"/>
        <v/>
      </c>
      <c r="I140" s="58" t="str">
        <f t="shared" si="52"/>
        <v/>
      </c>
      <c r="K140" s="100" t="str">
        <f t="shared" si="49"/>
        <v/>
      </c>
      <c r="U140" s="101"/>
      <c r="V140" s="63" t="str">
        <f t="shared" si="39"/>
        <v/>
      </c>
      <c r="W140" s="63" t="str">
        <f t="shared" si="40"/>
        <v/>
      </c>
      <c r="X140" s="63" t="str">
        <f t="shared" si="41"/>
        <v/>
      </c>
      <c r="Y140" s="63" t="str">
        <f t="shared" si="42"/>
        <v/>
      </c>
      <c r="Z140" s="63" t="str">
        <f t="shared" si="43"/>
        <v/>
      </c>
      <c r="AA140" s="63" t="str">
        <f t="shared" si="44"/>
        <v/>
      </c>
      <c r="AB140" s="37"/>
      <c r="AC140" s="37"/>
      <c r="AD140" s="37"/>
      <c r="AE140" s="82" t="str">
        <f t="shared" si="45"/>
        <v/>
      </c>
      <c r="AF140" s="82" t="str">
        <f t="shared" si="46"/>
        <v/>
      </c>
      <c r="AG140" s="82" t="str">
        <f t="shared" si="47"/>
        <v/>
      </c>
      <c r="AH140" s="125" t="str">
        <f t="shared" si="50"/>
        <v/>
      </c>
      <c r="AI140" s="64" t="str">
        <f t="shared" si="48"/>
        <v/>
      </c>
      <c r="AJ140" s="45" t="str">
        <f>IFERROR(IF(ISNUMBER('Opsparede løndele dec21-feb22'!K138),AI140+'Opsparede løndele dec21-feb22'!K138,AI140),"")</f>
        <v/>
      </c>
    </row>
    <row r="141" spans="1:36" x14ac:dyDescent="0.25">
      <c r="A141" s="50" t="str">
        <f t="shared" si="51"/>
        <v/>
      </c>
      <c r="B141" s="5"/>
      <c r="C141" s="6"/>
      <c r="D141" s="7"/>
      <c r="E141" s="8"/>
      <c r="F141" s="8"/>
      <c r="G141" s="58" t="str">
        <f t="shared" si="52"/>
        <v/>
      </c>
      <c r="H141" s="58" t="str">
        <f t="shared" si="52"/>
        <v/>
      </c>
      <c r="I141" s="58" t="str">
        <f t="shared" si="52"/>
        <v/>
      </c>
      <c r="K141" s="100" t="str">
        <f t="shared" si="49"/>
        <v/>
      </c>
      <c r="U141" s="101"/>
      <c r="V141" s="63" t="str">
        <f t="shared" si="39"/>
        <v/>
      </c>
      <c r="W141" s="63" t="str">
        <f t="shared" si="40"/>
        <v/>
      </c>
      <c r="X141" s="63" t="str">
        <f t="shared" si="41"/>
        <v/>
      </c>
      <c r="Y141" s="63" t="str">
        <f t="shared" si="42"/>
        <v/>
      </c>
      <c r="Z141" s="63" t="str">
        <f t="shared" si="43"/>
        <v/>
      </c>
      <c r="AA141" s="63" t="str">
        <f t="shared" si="44"/>
        <v/>
      </c>
      <c r="AB141" s="37"/>
      <c r="AC141" s="37"/>
      <c r="AD141" s="37"/>
      <c r="AE141" s="82" t="str">
        <f t="shared" si="45"/>
        <v/>
      </c>
      <c r="AF141" s="82" t="str">
        <f t="shared" si="46"/>
        <v/>
      </c>
      <c r="AG141" s="82" t="str">
        <f t="shared" si="47"/>
        <v/>
      </c>
      <c r="AH141" s="125" t="str">
        <f t="shared" si="50"/>
        <v/>
      </c>
      <c r="AI141" s="64" t="str">
        <f t="shared" si="48"/>
        <v/>
      </c>
      <c r="AJ141" s="45" t="str">
        <f>IFERROR(IF(ISNUMBER('Opsparede løndele dec21-feb22'!K139),AI141+'Opsparede løndele dec21-feb22'!K139,AI141),"")</f>
        <v/>
      </c>
    </row>
    <row r="142" spans="1:36" x14ac:dyDescent="0.25">
      <c r="A142" s="50" t="str">
        <f t="shared" si="51"/>
        <v/>
      </c>
      <c r="B142" s="5"/>
      <c r="C142" s="6"/>
      <c r="D142" s="7"/>
      <c r="E142" s="8"/>
      <c r="F142" s="8"/>
      <c r="G142" s="58" t="str">
        <f t="shared" si="52"/>
        <v/>
      </c>
      <c r="H142" s="58" t="str">
        <f t="shared" si="52"/>
        <v/>
      </c>
      <c r="I142" s="58" t="str">
        <f t="shared" si="52"/>
        <v/>
      </c>
      <c r="K142" s="100" t="str">
        <f t="shared" si="49"/>
        <v/>
      </c>
      <c r="U142" s="101"/>
      <c r="V142" s="63" t="str">
        <f t="shared" si="39"/>
        <v/>
      </c>
      <c r="W142" s="63" t="str">
        <f t="shared" si="40"/>
        <v/>
      </c>
      <c r="X142" s="63" t="str">
        <f t="shared" si="41"/>
        <v/>
      </c>
      <c r="Y142" s="63" t="str">
        <f t="shared" si="42"/>
        <v/>
      </c>
      <c r="Z142" s="63" t="str">
        <f t="shared" si="43"/>
        <v/>
      </c>
      <c r="AA142" s="63" t="str">
        <f t="shared" si="44"/>
        <v/>
      </c>
      <c r="AB142" s="37"/>
      <c r="AC142" s="37"/>
      <c r="AD142" s="37"/>
      <c r="AE142" s="82" t="str">
        <f t="shared" si="45"/>
        <v/>
      </c>
      <c r="AF142" s="82" t="str">
        <f t="shared" si="46"/>
        <v/>
      </c>
      <c r="AG142" s="82" t="str">
        <f t="shared" si="47"/>
        <v/>
      </c>
      <c r="AH142" s="125" t="str">
        <f t="shared" si="50"/>
        <v/>
      </c>
      <c r="AI142" s="64" t="str">
        <f t="shared" si="48"/>
        <v/>
      </c>
      <c r="AJ142" s="45" t="str">
        <f>IFERROR(IF(ISNUMBER('Opsparede løndele dec21-feb22'!K140),AI142+'Opsparede løndele dec21-feb22'!K140,AI142),"")</f>
        <v/>
      </c>
    </row>
    <row r="143" spans="1:36" x14ac:dyDescent="0.25">
      <c r="A143" s="50" t="str">
        <f t="shared" si="51"/>
        <v/>
      </c>
      <c r="B143" s="5"/>
      <c r="C143" s="6"/>
      <c r="D143" s="7"/>
      <c r="E143" s="8"/>
      <c r="F143" s="8"/>
      <c r="G143" s="58" t="str">
        <f t="shared" si="52"/>
        <v/>
      </c>
      <c r="H143" s="58" t="str">
        <f t="shared" si="52"/>
        <v/>
      </c>
      <c r="I143" s="58" t="str">
        <f t="shared" si="52"/>
        <v/>
      </c>
      <c r="K143" s="100" t="str">
        <f t="shared" si="49"/>
        <v/>
      </c>
      <c r="U143" s="101"/>
      <c r="V143" s="63" t="str">
        <f t="shared" si="39"/>
        <v/>
      </c>
      <c r="W143" s="63" t="str">
        <f t="shared" si="40"/>
        <v/>
      </c>
      <c r="X143" s="63" t="str">
        <f t="shared" si="41"/>
        <v/>
      </c>
      <c r="Y143" s="63" t="str">
        <f t="shared" si="42"/>
        <v/>
      </c>
      <c r="Z143" s="63" t="str">
        <f t="shared" si="43"/>
        <v/>
      </c>
      <c r="AA143" s="63" t="str">
        <f t="shared" si="44"/>
        <v/>
      </c>
      <c r="AB143" s="37"/>
      <c r="AC143" s="37"/>
      <c r="AD143" s="37"/>
      <c r="AE143" s="82" t="str">
        <f t="shared" si="45"/>
        <v/>
      </c>
      <c r="AF143" s="82" t="str">
        <f t="shared" si="46"/>
        <v/>
      </c>
      <c r="AG143" s="82" t="str">
        <f t="shared" si="47"/>
        <v/>
      </c>
      <c r="AH143" s="125" t="str">
        <f t="shared" si="50"/>
        <v/>
      </c>
      <c r="AI143" s="64" t="str">
        <f t="shared" si="48"/>
        <v/>
      </c>
      <c r="AJ143" s="45" t="str">
        <f>IFERROR(IF(ISNUMBER('Opsparede løndele dec21-feb22'!K141),AI143+'Opsparede løndele dec21-feb22'!K141,AI143),"")</f>
        <v/>
      </c>
    </row>
    <row r="144" spans="1:36" x14ac:dyDescent="0.25">
      <c r="A144" s="50" t="str">
        <f t="shared" si="51"/>
        <v/>
      </c>
      <c r="B144" s="5"/>
      <c r="C144" s="6"/>
      <c r="D144" s="7"/>
      <c r="E144" s="8"/>
      <c r="F144" s="8"/>
      <c r="G144" s="58" t="str">
        <f t="shared" si="52"/>
        <v/>
      </c>
      <c r="H144" s="58" t="str">
        <f t="shared" si="52"/>
        <v/>
      </c>
      <c r="I144" s="58" t="str">
        <f t="shared" si="52"/>
        <v/>
      </c>
      <c r="K144" s="100" t="str">
        <f t="shared" si="49"/>
        <v/>
      </c>
      <c r="U144" s="101"/>
      <c r="V144" s="63" t="str">
        <f t="shared" si="39"/>
        <v/>
      </c>
      <c r="W144" s="63" t="str">
        <f t="shared" si="40"/>
        <v/>
      </c>
      <c r="X144" s="63" t="str">
        <f t="shared" si="41"/>
        <v/>
      </c>
      <c r="Y144" s="63" t="str">
        <f t="shared" si="42"/>
        <v/>
      </c>
      <c r="Z144" s="63" t="str">
        <f t="shared" si="43"/>
        <v/>
      </c>
      <c r="AA144" s="63" t="str">
        <f t="shared" si="44"/>
        <v/>
      </c>
      <c r="AB144" s="37"/>
      <c r="AC144" s="37"/>
      <c r="AD144" s="37"/>
      <c r="AE144" s="82" t="str">
        <f t="shared" si="45"/>
        <v/>
      </c>
      <c r="AF144" s="82" t="str">
        <f t="shared" si="46"/>
        <v/>
      </c>
      <c r="AG144" s="82" t="str">
        <f t="shared" si="47"/>
        <v/>
      </c>
      <c r="AH144" s="125" t="str">
        <f t="shared" si="50"/>
        <v/>
      </c>
      <c r="AI144" s="64" t="str">
        <f t="shared" si="48"/>
        <v/>
      </c>
      <c r="AJ144" s="45" t="str">
        <f>IFERROR(IF(ISNUMBER('Opsparede løndele dec21-feb22'!K142),AI144+'Opsparede løndele dec21-feb22'!K142,AI144),"")</f>
        <v/>
      </c>
    </row>
    <row r="145" spans="1:36" x14ac:dyDescent="0.25">
      <c r="A145" s="50" t="str">
        <f t="shared" si="51"/>
        <v/>
      </c>
      <c r="B145" s="5"/>
      <c r="C145" s="6"/>
      <c r="D145" s="7"/>
      <c r="E145" s="8"/>
      <c r="F145" s="8"/>
      <c r="G145" s="58" t="str">
        <f t="shared" si="52"/>
        <v/>
      </c>
      <c r="H145" s="58" t="str">
        <f t="shared" si="52"/>
        <v/>
      </c>
      <c r="I145" s="58" t="str">
        <f t="shared" si="52"/>
        <v/>
      </c>
      <c r="K145" s="100" t="str">
        <f t="shared" si="49"/>
        <v/>
      </c>
      <c r="U145" s="101"/>
      <c r="V145" s="63" t="str">
        <f t="shared" si="39"/>
        <v/>
      </c>
      <c r="W145" s="63" t="str">
        <f t="shared" si="40"/>
        <v/>
      </c>
      <c r="X145" s="63" t="str">
        <f t="shared" si="41"/>
        <v/>
      </c>
      <c r="Y145" s="63" t="str">
        <f t="shared" si="42"/>
        <v/>
      </c>
      <c r="Z145" s="63" t="str">
        <f t="shared" si="43"/>
        <v/>
      </c>
      <c r="AA145" s="63" t="str">
        <f t="shared" si="44"/>
        <v/>
      </c>
      <c r="AB145" s="37"/>
      <c r="AC145" s="37"/>
      <c r="AD145" s="37"/>
      <c r="AE145" s="82" t="str">
        <f t="shared" si="45"/>
        <v/>
      </c>
      <c r="AF145" s="82" t="str">
        <f t="shared" si="46"/>
        <v/>
      </c>
      <c r="AG145" s="82" t="str">
        <f t="shared" si="47"/>
        <v/>
      </c>
      <c r="AH145" s="125" t="str">
        <f t="shared" si="50"/>
        <v/>
      </c>
      <c r="AI145" s="64" t="str">
        <f t="shared" si="48"/>
        <v/>
      </c>
      <c r="AJ145" s="45" t="str">
        <f>IFERROR(IF(ISNUMBER('Opsparede løndele dec21-feb22'!K143),AI145+'Opsparede løndele dec21-feb22'!K143,AI145),"")</f>
        <v/>
      </c>
    </row>
    <row r="146" spans="1:36" x14ac:dyDescent="0.25">
      <c r="A146" s="50" t="str">
        <f t="shared" si="51"/>
        <v/>
      </c>
      <c r="B146" s="5"/>
      <c r="C146" s="6"/>
      <c r="D146" s="7"/>
      <c r="E146" s="8"/>
      <c r="F146" s="8"/>
      <c r="G146" s="58" t="str">
        <f t="shared" si="52"/>
        <v/>
      </c>
      <c r="H146" s="58" t="str">
        <f t="shared" si="52"/>
        <v/>
      </c>
      <c r="I146" s="58" t="str">
        <f t="shared" si="52"/>
        <v/>
      </c>
      <c r="K146" s="100" t="str">
        <f t="shared" si="49"/>
        <v/>
      </c>
      <c r="U146" s="101"/>
      <c r="V146" s="63" t="str">
        <f t="shared" si="39"/>
        <v/>
      </c>
      <c r="W146" s="63" t="str">
        <f t="shared" si="40"/>
        <v/>
      </c>
      <c r="X146" s="63" t="str">
        <f t="shared" si="41"/>
        <v/>
      </c>
      <c r="Y146" s="63" t="str">
        <f t="shared" si="42"/>
        <v/>
      </c>
      <c r="Z146" s="63" t="str">
        <f t="shared" si="43"/>
        <v/>
      </c>
      <c r="AA146" s="63" t="str">
        <f t="shared" si="44"/>
        <v/>
      </c>
      <c r="AB146" s="37"/>
      <c r="AC146" s="37"/>
      <c r="AD146" s="37"/>
      <c r="AE146" s="82" t="str">
        <f t="shared" si="45"/>
        <v/>
      </c>
      <c r="AF146" s="82" t="str">
        <f t="shared" si="46"/>
        <v/>
      </c>
      <c r="AG146" s="82" t="str">
        <f t="shared" si="47"/>
        <v/>
      </c>
      <c r="AH146" s="125" t="str">
        <f t="shared" si="50"/>
        <v/>
      </c>
      <c r="AI146" s="64" t="str">
        <f t="shared" si="48"/>
        <v/>
      </c>
      <c r="AJ146" s="45" t="str">
        <f>IFERROR(IF(ISNUMBER('Opsparede løndele dec21-feb22'!K144),AI146+'Opsparede løndele dec21-feb22'!K144,AI146),"")</f>
        <v/>
      </c>
    </row>
    <row r="147" spans="1:36" x14ac:dyDescent="0.25">
      <c r="A147" s="50" t="str">
        <f t="shared" si="51"/>
        <v/>
      </c>
      <c r="B147" s="5"/>
      <c r="C147" s="6"/>
      <c r="D147" s="7"/>
      <c r="E147" s="8"/>
      <c r="F147" s="8"/>
      <c r="G147" s="58" t="str">
        <f t="shared" ref="G147:I156" si="53">IF(AND(ISNUMBER($E147),ISNUMBER($F147)),MAX(MIN(NETWORKDAYS(IF($E147&lt;=VLOOKUP(G$6,Matrix_antal_dage,5,FALSE),VLOOKUP(G$6,Matrix_antal_dage,5,FALSE),$E147),IF($F147&gt;=VLOOKUP(G$6,Matrix_antal_dage,6,FALSE),VLOOKUP(G$6,Matrix_antal_dage,6,FALSE),$F147),helligdage),VLOOKUP(G$6,Matrix_antal_dage,7,FALSE)),0),"")</f>
        <v/>
      </c>
      <c r="H147" s="58" t="str">
        <f t="shared" si="53"/>
        <v/>
      </c>
      <c r="I147" s="58" t="str">
        <f t="shared" si="53"/>
        <v/>
      </c>
      <c r="K147" s="100" t="str">
        <f t="shared" si="49"/>
        <v/>
      </c>
      <c r="U147" s="101"/>
      <c r="V147" s="63" t="str">
        <f t="shared" si="39"/>
        <v/>
      </c>
      <c r="W147" s="63" t="str">
        <f t="shared" si="40"/>
        <v/>
      </c>
      <c r="X147" s="63" t="str">
        <f t="shared" si="41"/>
        <v/>
      </c>
      <c r="Y147" s="63" t="str">
        <f t="shared" si="42"/>
        <v/>
      </c>
      <c r="Z147" s="63" t="str">
        <f t="shared" si="43"/>
        <v/>
      </c>
      <c r="AA147" s="63" t="str">
        <f t="shared" si="44"/>
        <v/>
      </c>
      <c r="AB147" s="37"/>
      <c r="AC147" s="37"/>
      <c r="AD147" s="37"/>
      <c r="AE147" s="82" t="str">
        <f t="shared" si="45"/>
        <v/>
      </c>
      <c r="AF147" s="82" t="str">
        <f t="shared" si="46"/>
        <v/>
      </c>
      <c r="AG147" s="82" t="str">
        <f t="shared" si="47"/>
        <v/>
      </c>
      <c r="AH147" s="125" t="str">
        <f t="shared" si="50"/>
        <v/>
      </c>
      <c r="AI147" s="64" t="str">
        <f t="shared" si="48"/>
        <v/>
      </c>
      <c r="AJ147" s="45" t="str">
        <f>IFERROR(IF(ISNUMBER('Opsparede løndele dec21-feb22'!K145),AI147+'Opsparede løndele dec21-feb22'!K145,AI147),"")</f>
        <v/>
      </c>
    </row>
    <row r="148" spans="1:36" x14ac:dyDescent="0.25">
      <c r="A148" s="50" t="str">
        <f t="shared" si="51"/>
        <v/>
      </c>
      <c r="B148" s="5"/>
      <c r="C148" s="6"/>
      <c r="D148" s="7"/>
      <c r="E148" s="8"/>
      <c r="F148" s="8"/>
      <c r="G148" s="58" t="str">
        <f t="shared" si="53"/>
        <v/>
      </c>
      <c r="H148" s="58" t="str">
        <f t="shared" si="53"/>
        <v/>
      </c>
      <c r="I148" s="58" t="str">
        <f t="shared" si="53"/>
        <v/>
      </c>
      <c r="K148" s="100" t="str">
        <f t="shared" si="49"/>
        <v/>
      </c>
      <c r="U148" s="101"/>
      <c r="V148" s="63" t="str">
        <f t="shared" si="39"/>
        <v/>
      </c>
      <c r="W148" s="63" t="str">
        <f t="shared" si="40"/>
        <v/>
      </c>
      <c r="X148" s="63" t="str">
        <f t="shared" si="41"/>
        <v/>
      </c>
      <c r="Y148" s="63" t="str">
        <f t="shared" si="42"/>
        <v/>
      </c>
      <c r="Z148" s="63" t="str">
        <f t="shared" si="43"/>
        <v/>
      </c>
      <c r="AA148" s="63" t="str">
        <f t="shared" si="44"/>
        <v/>
      </c>
      <c r="AB148" s="37"/>
      <c r="AC148" s="37"/>
      <c r="AD148" s="37"/>
      <c r="AE148" s="82" t="str">
        <f t="shared" si="45"/>
        <v/>
      </c>
      <c r="AF148" s="82" t="str">
        <f t="shared" si="46"/>
        <v/>
      </c>
      <c r="AG148" s="82" t="str">
        <f t="shared" si="47"/>
        <v/>
      </c>
      <c r="AH148" s="125" t="str">
        <f t="shared" si="50"/>
        <v/>
      </c>
      <c r="AI148" s="64" t="str">
        <f t="shared" si="48"/>
        <v/>
      </c>
      <c r="AJ148" s="45" t="str">
        <f>IFERROR(IF(ISNUMBER('Opsparede løndele dec21-feb22'!K146),AI148+'Opsparede løndele dec21-feb22'!K146,AI148),"")</f>
        <v/>
      </c>
    </row>
    <row r="149" spans="1:36" x14ac:dyDescent="0.25">
      <c r="A149" s="50" t="str">
        <f t="shared" si="51"/>
        <v/>
      </c>
      <c r="B149" s="5"/>
      <c r="C149" s="6"/>
      <c r="D149" s="7"/>
      <c r="E149" s="8"/>
      <c r="F149" s="8"/>
      <c r="G149" s="58" t="str">
        <f t="shared" si="53"/>
        <v/>
      </c>
      <c r="H149" s="58" t="str">
        <f t="shared" si="53"/>
        <v/>
      </c>
      <c r="I149" s="58" t="str">
        <f t="shared" si="53"/>
        <v/>
      </c>
      <c r="K149" s="100" t="str">
        <f t="shared" si="49"/>
        <v/>
      </c>
      <c r="U149" s="101"/>
      <c r="V149" s="63" t="str">
        <f t="shared" si="39"/>
        <v/>
      </c>
      <c r="W149" s="63" t="str">
        <f t="shared" si="40"/>
        <v/>
      </c>
      <c r="X149" s="63" t="str">
        <f t="shared" si="41"/>
        <v/>
      </c>
      <c r="Y149" s="63" t="str">
        <f t="shared" si="42"/>
        <v/>
      </c>
      <c r="Z149" s="63" t="str">
        <f t="shared" si="43"/>
        <v/>
      </c>
      <c r="AA149" s="63" t="str">
        <f t="shared" si="44"/>
        <v/>
      </c>
      <c r="AB149" s="37"/>
      <c r="AC149" s="37"/>
      <c r="AD149" s="37"/>
      <c r="AE149" s="82" t="str">
        <f t="shared" si="45"/>
        <v/>
      </c>
      <c r="AF149" s="82" t="str">
        <f t="shared" si="46"/>
        <v/>
      </c>
      <c r="AG149" s="82" t="str">
        <f t="shared" si="47"/>
        <v/>
      </c>
      <c r="AH149" s="125" t="str">
        <f t="shared" si="50"/>
        <v/>
      </c>
      <c r="AI149" s="64" t="str">
        <f t="shared" si="48"/>
        <v/>
      </c>
      <c r="AJ149" s="45" t="str">
        <f>IFERROR(IF(ISNUMBER('Opsparede løndele dec21-feb22'!K147),AI149+'Opsparede løndele dec21-feb22'!K147,AI149),"")</f>
        <v/>
      </c>
    </row>
    <row r="150" spans="1:36" x14ac:dyDescent="0.25">
      <c r="A150" s="50" t="str">
        <f t="shared" si="51"/>
        <v/>
      </c>
      <c r="B150" s="5"/>
      <c r="C150" s="6"/>
      <c r="D150" s="7"/>
      <c r="E150" s="8"/>
      <c r="F150" s="8"/>
      <c r="G150" s="58" t="str">
        <f t="shared" si="53"/>
        <v/>
      </c>
      <c r="H150" s="58" t="str">
        <f t="shared" si="53"/>
        <v/>
      </c>
      <c r="I150" s="58" t="str">
        <f t="shared" si="53"/>
        <v/>
      </c>
      <c r="K150" s="100" t="str">
        <f t="shared" si="49"/>
        <v/>
      </c>
      <c r="U150" s="101"/>
      <c r="V150" s="63" t="str">
        <f t="shared" si="39"/>
        <v/>
      </c>
      <c r="W150" s="63" t="str">
        <f t="shared" si="40"/>
        <v/>
      </c>
      <c r="X150" s="63" t="str">
        <f t="shared" si="41"/>
        <v/>
      </c>
      <c r="Y150" s="63" t="str">
        <f t="shared" si="42"/>
        <v/>
      </c>
      <c r="Z150" s="63" t="str">
        <f t="shared" si="43"/>
        <v/>
      </c>
      <c r="AA150" s="63" t="str">
        <f t="shared" si="44"/>
        <v/>
      </c>
      <c r="AB150" s="37"/>
      <c r="AC150" s="37"/>
      <c r="AD150" s="37"/>
      <c r="AE150" s="82" t="str">
        <f t="shared" si="45"/>
        <v/>
      </c>
      <c r="AF150" s="82" t="str">
        <f t="shared" si="46"/>
        <v/>
      </c>
      <c r="AG150" s="82" t="str">
        <f t="shared" si="47"/>
        <v/>
      </c>
      <c r="AH150" s="125" t="str">
        <f t="shared" si="50"/>
        <v/>
      </c>
      <c r="AI150" s="64" t="str">
        <f t="shared" si="48"/>
        <v/>
      </c>
      <c r="AJ150" s="45" t="str">
        <f>IFERROR(IF(ISNUMBER('Opsparede løndele dec21-feb22'!K148),AI150+'Opsparede løndele dec21-feb22'!K148,AI150),"")</f>
        <v/>
      </c>
    </row>
    <row r="151" spans="1:36" x14ac:dyDescent="0.25">
      <c r="A151" s="50" t="str">
        <f t="shared" si="51"/>
        <v/>
      </c>
      <c r="B151" s="5"/>
      <c r="C151" s="6"/>
      <c r="D151" s="7"/>
      <c r="E151" s="8"/>
      <c r="F151" s="8"/>
      <c r="G151" s="58" t="str">
        <f t="shared" si="53"/>
        <v/>
      </c>
      <c r="H151" s="58" t="str">
        <f t="shared" si="53"/>
        <v/>
      </c>
      <c r="I151" s="58" t="str">
        <f t="shared" si="53"/>
        <v/>
      </c>
      <c r="K151" s="100" t="str">
        <f t="shared" si="49"/>
        <v/>
      </c>
      <c r="U151" s="101"/>
      <c r="V151" s="63" t="str">
        <f t="shared" si="39"/>
        <v/>
      </c>
      <c r="W151" s="63" t="str">
        <f t="shared" si="40"/>
        <v/>
      </c>
      <c r="X151" s="63" t="str">
        <f t="shared" si="41"/>
        <v/>
      </c>
      <c r="Y151" s="63" t="str">
        <f t="shared" si="42"/>
        <v/>
      </c>
      <c r="Z151" s="63" t="str">
        <f t="shared" si="43"/>
        <v/>
      </c>
      <c r="AA151" s="63" t="str">
        <f t="shared" si="44"/>
        <v/>
      </c>
      <c r="AB151" s="37"/>
      <c r="AC151" s="37"/>
      <c r="AD151" s="37"/>
      <c r="AE151" s="82" t="str">
        <f t="shared" si="45"/>
        <v/>
      </c>
      <c r="AF151" s="82" t="str">
        <f t="shared" si="46"/>
        <v/>
      </c>
      <c r="AG151" s="82" t="str">
        <f t="shared" si="47"/>
        <v/>
      </c>
      <c r="AH151" s="125" t="str">
        <f t="shared" si="50"/>
        <v/>
      </c>
      <c r="AI151" s="64" t="str">
        <f t="shared" si="48"/>
        <v/>
      </c>
      <c r="AJ151" s="45" t="str">
        <f>IFERROR(IF(ISNUMBER('Opsparede løndele dec21-feb22'!K149),AI151+'Opsparede løndele dec21-feb22'!K149,AI151),"")</f>
        <v/>
      </c>
    </row>
    <row r="152" spans="1:36" x14ac:dyDescent="0.25">
      <c r="A152" s="50" t="str">
        <f t="shared" si="51"/>
        <v/>
      </c>
      <c r="B152" s="5"/>
      <c r="C152" s="6"/>
      <c r="D152" s="7"/>
      <c r="E152" s="8"/>
      <c r="F152" s="8"/>
      <c r="G152" s="58" t="str">
        <f t="shared" si="53"/>
        <v/>
      </c>
      <c r="H152" s="58" t="str">
        <f t="shared" si="53"/>
        <v/>
      </c>
      <c r="I152" s="58" t="str">
        <f t="shared" si="53"/>
        <v/>
      </c>
      <c r="K152" s="100" t="str">
        <f t="shared" si="49"/>
        <v/>
      </c>
      <c r="U152" s="101"/>
      <c r="V152" s="63" t="str">
        <f t="shared" si="39"/>
        <v/>
      </c>
      <c r="W152" s="63" t="str">
        <f t="shared" si="40"/>
        <v/>
      </c>
      <c r="X152" s="63" t="str">
        <f t="shared" si="41"/>
        <v/>
      </c>
      <c r="Y152" s="63" t="str">
        <f t="shared" si="42"/>
        <v/>
      </c>
      <c r="Z152" s="63" t="str">
        <f t="shared" si="43"/>
        <v/>
      </c>
      <c r="AA152" s="63" t="str">
        <f t="shared" si="44"/>
        <v/>
      </c>
      <c r="AB152" s="37"/>
      <c r="AC152" s="37"/>
      <c r="AD152" s="37"/>
      <c r="AE152" s="82" t="str">
        <f t="shared" si="45"/>
        <v/>
      </c>
      <c r="AF152" s="82" t="str">
        <f t="shared" si="46"/>
        <v/>
      </c>
      <c r="AG152" s="82" t="str">
        <f t="shared" si="47"/>
        <v/>
      </c>
      <c r="AH152" s="125" t="str">
        <f t="shared" si="50"/>
        <v/>
      </c>
      <c r="AI152" s="64" t="str">
        <f t="shared" si="48"/>
        <v/>
      </c>
      <c r="AJ152" s="45" t="str">
        <f>IFERROR(IF(ISNUMBER('Opsparede løndele dec21-feb22'!K150),AI152+'Opsparede løndele dec21-feb22'!K150,AI152),"")</f>
        <v/>
      </c>
    </row>
    <row r="153" spans="1:36" x14ac:dyDescent="0.25">
      <c r="A153" s="50" t="str">
        <f t="shared" si="51"/>
        <v/>
      </c>
      <c r="B153" s="5"/>
      <c r="C153" s="6"/>
      <c r="D153" s="7"/>
      <c r="E153" s="8"/>
      <c r="F153" s="8"/>
      <c r="G153" s="58" t="str">
        <f t="shared" si="53"/>
        <v/>
      </c>
      <c r="H153" s="58" t="str">
        <f t="shared" si="53"/>
        <v/>
      </c>
      <c r="I153" s="58" t="str">
        <f t="shared" si="53"/>
        <v/>
      </c>
      <c r="K153" s="100" t="str">
        <f t="shared" si="49"/>
        <v/>
      </c>
      <c r="U153" s="101"/>
      <c r="V153" s="63" t="str">
        <f t="shared" si="39"/>
        <v/>
      </c>
      <c r="W153" s="63" t="str">
        <f t="shared" si="40"/>
        <v/>
      </c>
      <c r="X153" s="63" t="str">
        <f t="shared" si="41"/>
        <v/>
      </c>
      <c r="Y153" s="63" t="str">
        <f t="shared" si="42"/>
        <v/>
      </c>
      <c r="Z153" s="63" t="str">
        <f t="shared" si="43"/>
        <v/>
      </c>
      <c r="AA153" s="63" t="str">
        <f t="shared" si="44"/>
        <v/>
      </c>
      <c r="AB153" s="37"/>
      <c r="AC153" s="37"/>
      <c r="AD153" s="37"/>
      <c r="AE153" s="82" t="str">
        <f t="shared" si="45"/>
        <v/>
      </c>
      <c r="AF153" s="82" t="str">
        <f t="shared" si="46"/>
        <v/>
      </c>
      <c r="AG153" s="82" t="str">
        <f t="shared" si="47"/>
        <v/>
      </c>
      <c r="AH153" s="125" t="str">
        <f t="shared" si="50"/>
        <v/>
      </c>
      <c r="AI153" s="64" t="str">
        <f t="shared" si="48"/>
        <v/>
      </c>
      <c r="AJ153" s="45" t="str">
        <f>IFERROR(IF(ISNUMBER('Opsparede løndele dec21-feb22'!K151),AI153+'Opsparede løndele dec21-feb22'!K151,AI153),"")</f>
        <v/>
      </c>
    </row>
    <row r="154" spans="1:36" x14ac:dyDescent="0.25">
      <c r="A154" s="50" t="str">
        <f t="shared" si="51"/>
        <v/>
      </c>
      <c r="B154" s="5"/>
      <c r="C154" s="6"/>
      <c r="D154" s="7"/>
      <c r="E154" s="8"/>
      <c r="F154" s="8"/>
      <c r="G154" s="58" t="str">
        <f t="shared" si="53"/>
        <v/>
      </c>
      <c r="H154" s="58" t="str">
        <f t="shared" si="53"/>
        <v/>
      </c>
      <c r="I154" s="58" t="str">
        <f t="shared" si="53"/>
        <v/>
      </c>
      <c r="K154" s="100" t="str">
        <f t="shared" si="49"/>
        <v/>
      </c>
      <c r="U154" s="101"/>
      <c r="V154" s="63" t="str">
        <f t="shared" si="39"/>
        <v/>
      </c>
      <c r="W154" s="63" t="str">
        <f t="shared" si="40"/>
        <v/>
      </c>
      <c r="X154" s="63" t="str">
        <f t="shared" si="41"/>
        <v/>
      </c>
      <c r="Y154" s="63" t="str">
        <f t="shared" si="42"/>
        <v/>
      </c>
      <c r="Z154" s="63" t="str">
        <f t="shared" si="43"/>
        <v/>
      </c>
      <c r="AA154" s="63" t="str">
        <f t="shared" si="44"/>
        <v/>
      </c>
      <c r="AB154" s="37"/>
      <c r="AC154" s="37"/>
      <c r="AD154" s="37"/>
      <c r="AE154" s="82" t="str">
        <f t="shared" si="45"/>
        <v/>
      </c>
      <c r="AF154" s="82" t="str">
        <f t="shared" si="46"/>
        <v/>
      </c>
      <c r="AG154" s="82" t="str">
        <f t="shared" si="47"/>
        <v/>
      </c>
      <c r="AH154" s="125" t="str">
        <f t="shared" si="50"/>
        <v/>
      </c>
      <c r="AI154" s="64" t="str">
        <f t="shared" si="48"/>
        <v/>
      </c>
      <c r="AJ154" s="45" t="str">
        <f>IFERROR(IF(ISNUMBER('Opsparede løndele dec21-feb22'!K152),AI154+'Opsparede løndele dec21-feb22'!K152,AI154),"")</f>
        <v/>
      </c>
    </row>
    <row r="155" spans="1:36" x14ac:dyDescent="0.25">
      <c r="A155" s="50" t="str">
        <f t="shared" si="51"/>
        <v/>
      </c>
      <c r="B155" s="5"/>
      <c r="C155" s="6"/>
      <c r="D155" s="7"/>
      <c r="E155" s="8"/>
      <c r="F155" s="8"/>
      <c r="G155" s="58" t="str">
        <f t="shared" si="53"/>
        <v/>
      </c>
      <c r="H155" s="58" t="str">
        <f t="shared" si="53"/>
        <v/>
      </c>
      <c r="I155" s="58" t="str">
        <f t="shared" si="53"/>
        <v/>
      </c>
      <c r="K155" s="100" t="str">
        <f t="shared" si="49"/>
        <v/>
      </c>
      <c r="U155" s="101"/>
      <c r="V155" s="63" t="str">
        <f t="shared" si="39"/>
        <v/>
      </c>
      <c r="W155" s="63" t="str">
        <f t="shared" si="40"/>
        <v/>
      </c>
      <c r="X155" s="63" t="str">
        <f t="shared" si="41"/>
        <v/>
      </c>
      <c r="Y155" s="63" t="str">
        <f t="shared" si="42"/>
        <v/>
      </c>
      <c r="Z155" s="63" t="str">
        <f t="shared" si="43"/>
        <v/>
      </c>
      <c r="AA155" s="63" t="str">
        <f t="shared" si="44"/>
        <v/>
      </c>
      <c r="AB155" s="37"/>
      <c r="AC155" s="37"/>
      <c r="AD155" s="37"/>
      <c r="AE155" s="82" t="str">
        <f t="shared" si="45"/>
        <v/>
      </c>
      <c r="AF155" s="82" t="str">
        <f t="shared" si="46"/>
        <v/>
      </c>
      <c r="AG155" s="82" t="str">
        <f t="shared" si="47"/>
        <v/>
      </c>
      <c r="AH155" s="125" t="str">
        <f t="shared" si="50"/>
        <v/>
      </c>
      <c r="AI155" s="64" t="str">
        <f t="shared" si="48"/>
        <v/>
      </c>
      <c r="AJ155" s="45" t="str">
        <f>IFERROR(IF(ISNUMBER('Opsparede løndele dec21-feb22'!K153),AI155+'Opsparede løndele dec21-feb22'!K153,AI155),"")</f>
        <v/>
      </c>
    </row>
    <row r="156" spans="1:36" x14ac:dyDescent="0.25">
      <c r="A156" s="50" t="str">
        <f t="shared" si="51"/>
        <v/>
      </c>
      <c r="B156" s="5"/>
      <c r="C156" s="6"/>
      <c r="D156" s="7"/>
      <c r="E156" s="8"/>
      <c r="F156" s="8"/>
      <c r="G156" s="58" t="str">
        <f t="shared" si="53"/>
        <v/>
      </c>
      <c r="H156" s="58" t="str">
        <f t="shared" si="53"/>
        <v/>
      </c>
      <c r="I156" s="58" t="str">
        <f t="shared" si="53"/>
        <v/>
      </c>
      <c r="K156" s="100" t="str">
        <f t="shared" si="49"/>
        <v/>
      </c>
      <c r="U156" s="101"/>
      <c r="V156" s="63" t="str">
        <f t="shared" si="39"/>
        <v/>
      </c>
      <c r="W156" s="63" t="str">
        <f t="shared" si="40"/>
        <v/>
      </c>
      <c r="X156" s="63" t="str">
        <f t="shared" si="41"/>
        <v/>
      </c>
      <c r="Y156" s="63" t="str">
        <f t="shared" si="42"/>
        <v/>
      </c>
      <c r="Z156" s="63" t="str">
        <f t="shared" si="43"/>
        <v/>
      </c>
      <c r="AA156" s="63" t="str">
        <f t="shared" si="44"/>
        <v/>
      </c>
      <c r="AB156" s="37"/>
      <c r="AC156" s="37"/>
      <c r="AD156" s="37"/>
      <c r="AE156" s="82" t="str">
        <f t="shared" si="45"/>
        <v/>
      </c>
      <c r="AF156" s="82" t="str">
        <f t="shared" si="46"/>
        <v/>
      </c>
      <c r="AG156" s="82" t="str">
        <f t="shared" si="47"/>
        <v/>
      </c>
      <c r="AH156" s="125" t="str">
        <f t="shared" si="50"/>
        <v/>
      </c>
      <c r="AI156" s="64" t="str">
        <f t="shared" si="48"/>
        <v/>
      </c>
      <c r="AJ156" s="45" t="str">
        <f>IFERROR(IF(ISNUMBER('Opsparede løndele dec21-feb22'!K154),AI156+'Opsparede løndele dec21-feb22'!K154,AI156),"")</f>
        <v/>
      </c>
    </row>
    <row r="157" spans="1:36" x14ac:dyDescent="0.25">
      <c r="A157" s="50" t="str">
        <f t="shared" si="51"/>
        <v/>
      </c>
      <c r="B157" s="5"/>
      <c r="C157" s="6"/>
      <c r="D157" s="7"/>
      <c r="E157" s="8"/>
      <c r="F157" s="8"/>
      <c r="G157" s="58" t="str">
        <f t="shared" ref="G157:I166" si="54">IF(AND(ISNUMBER($E157),ISNUMBER($F157)),MAX(MIN(NETWORKDAYS(IF($E157&lt;=VLOOKUP(G$6,Matrix_antal_dage,5,FALSE),VLOOKUP(G$6,Matrix_antal_dage,5,FALSE),$E157),IF($F157&gt;=VLOOKUP(G$6,Matrix_antal_dage,6,FALSE),VLOOKUP(G$6,Matrix_antal_dage,6,FALSE),$F157),helligdage),VLOOKUP(G$6,Matrix_antal_dage,7,FALSE)),0),"")</f>
        <v/>
      </c>
      <c r="H157" s="58" t="str">
        <f t="shared" si="54"/>
        <v/>
      </c>
      <c r="I157" s="58" t="str">
        <f t="shared" si="54"/>
        <v/>
      </c>
      <c r="K157" s="100" t="str">
        <f t="shared" si="49"/>
        <v/>
      </c>
      <c r="U157" s="101"/>
      <c r="V157" s="63" t="str">
        <f t="shared" si="39"/>
        <v/>
      </c>
      <c r="W157" s="63" t="str">
        <f t="shared" si="40"/>
        <v/>
      </c>
      <c r="X157" s="63" t="str">
        <f t="shared" si="41"/>
        <v/>
      </c>
      <c r="Y157" s="63" t="str">
        <f t="shared" si="42"/>
        <v/>
      </c>
      <c r="Z157" s="63" t="str">
        <f t="shared" si="43"/>
        <v/>
      </c>
      <c r="AA157" s="63" t="str">
        <f t="shared" si="44"/>
        <v/>
      </c>
      <c r="AB157" s="37"/>
      <c r="AC157" s="37"/>
      <c r="AD157" s="37"/>
      <c r="AE157" s="82" t="str">
        <f t="shared" si="45"/>
        <v/>
      </c>
      <c r="AF157" s="82" t="str">
        <f t="shared" si="46"/>
        <v/>
      </c>
      <c r="AG157" s="82" t="str">
        <f t="shared" si="47"/>
        <v/>
      </c>
      <c r="AH157" s="125" t="str">
        <f t="shared" si="50"/>
        <v/>
      </c>
      <c r="AI157" s="64" t="str">
        <f t="shared" si="48"/>
        <v/>
      </c>
      <c r="AJ157" s="45" t="str">
        <f>IFERROR(IF(ISNUMBER('Opsparede løndele dec21-feb22'!K155),AI157+'Opsparede løndele dec21-feb22'!K155,AI157),"")</f>
        <v/>
      </c>
    </row>
    <row r="158" spans="1:36" x14ac:dyDescent="0.25">
      <c r="A158" s="50" t="str">
        <f t="shared" si="51"/>
        <v/>
      </c>
      <c r="B158" s="5"/>
      <c r="C158" s="6"/>
      <c r="D158" s="7"/>
      <c r="E158" s="8"/>
      <c r="F158" s="8"/>
      <c r="G158" s="58" t="str">
        <f t="shared" si="54"/>
        <v/>
      </c>
      <c r="H158" s="58" t="str">
        <f t="shared" si="54"/>
        <v/>
      </c>
      <c r="I158" s="58" t="str">
        <f t="shared" si="54"/>
        <v/>
      </c>
      <c r="K158" s="100" t="str">
        <f t="shared" si="49"/>
        <v/>
      </c>
      <c r="U158" s="101"/>
      <c r="V158" s="63" t="str">
        <f t="shared" si="39"/>
        <v/>
      </c>
      <c r="W158" s="63" t="str">
        <f t="shared" si="40"/>
        <v/>
      </c>
      <c r="X158" s="63" t="str">
        <f t="shared" si="41"/>
        <v/>
      </c>
      <c r="Y158" s="63" t="str">
        <f t="shared" si="42"/>
        <v/>
      </c>
      <c r="Z158" s="63" t="str">
        <f t="shared" si="43"/>
        <v/>
      </c>
      <c r="AA158" s="63" t="str">
        <f t="shared" si="44"/>
        <v/>
      </c>
      <c r="AB158" s="37"/>
      <c r="AC158" s="37"/>
      <c r="AD158" s="37"/>
      <c r="AE158" s="82" t="str">
        <f t="shared" si="45"/>
        <v/>
      </c>
      <c r="AF158" s="82" t="str">
        <f t="shared" si="46"/>
        <v/>
      </c>
      <c r="AG158" s="82" t="str">
        <f t="shared" si="47"/>
        <v/>
      </c>
      <c r="AH158" s="125" t="str">
        <f t="shared" si="50"/>
        <v/>
      </c>
      <c r="AI158" s="64" t="str">
        <f t="shared" si="48"/>
        <v/>
      </c>
      <c r="AJ158" s="45" t="str">
        <f>IFERROR(IF(ISNUMBER('Opsparede løndele dec21-feb22'!K156),AI158+'Opsparede løndele dec21-feb22'!K156,AI158),"")</f>
        <v/>
      </c>
    </row>
    <row r="159" spans="1:36" x14ac:dyDescent="0.25">
      <c r="A159" s="50" t="str">
        <f t="shared" si="51"/>
        <v/>
      </c>
      <c r="B159" s="5"/>
      <c r="C159" s="6"/>
      <c r="D159" s="7"/>
      <c r="E159" s="8"/>
      <c r="F159" s="8"/>
      <c r="G159" s="58" t="str">
        <f t="shared" si="54"/>
        <v/>
      </c>
      <c r="H159" s="58" t="str">
        <f t="shared" si="54"/>
        <v/>
      </c>
      <c r="I159" s="58" t="str">
        <f t="shared" si="54"/>
        <v/>
      </c>
      <c r="K159" s="100" t="str">
        <f t="shared" si="49"/>
        <v/>
      </c>
      <c r="U159" s="101"/>
      <c r="V159" s="63" t="str">
        <f t="shared" si="39"/>
        <v/>
      </c>
      <c r="W159" s="63" t="str">
        <f t="shared" si="40"/>
        <v/>
      </c>
      <c r="X159" s="63" t="str">
        <f t="shared" si="41"/>
        <v/>
      </c>
      <c r="Y159" s="63" t="str">
        <f t="shared" si="42"/>
        <v/>
      </c>
      <c r="Z159" s="63" t="str">
        <f t="shared" si="43"/>
        <v/>
      </c>
      <c r="AA159" s="63" t="str">
        <f t="shared" si="44"/>
        <v/>
      </c>
      <c r="AB159" s="37"/>
      <c r="AC159" s="37"/>
      <c r="AD159" s="37"/>
      <c r="AE159" s="82" t="str">
        <f t="shared" si="45"/>
        <v/>
      </c>
      <c r="AF159" s="82" t="str">
        <f t="shared" si="46"/>
        <v/>
      </c>
      <c r="AG159" s="82" t="str">
        <f t="shared" si="47"/>
        <v/>
      </c>
      <c r="AH159" s="125" t="str">
        <f t="shared" si="50"/>
        <v/>
      </c>
      <c r="AI159" s="64" t="str">
        <f t="shared" si="48"/>
        <v/>
      </c>
      <c r="AJ159" s="45" t="str">
        <f>IFERROR(IF(ISNUMBER('Opsparede løndele dec21-feb22'!K157),AI159+'Opsparede løndele dec21-feb22'!K157,AI159),"")</f>
        <v/>
      </c>
    </row>
    <row r="160" spans="1:36" x14ac:dyDescent="0.25">
      <c r="A160" s="50" t="str">
        <f t="shared" si="51"/>
        <v/>
      </c>
      <c r="B160" s="5"/>
      <c r="C160" s="6"/>
      <c r="D160" s="7"/>
      <c r="E160" s="8"/>
      <c r="F160" s="8"/>
      <c r="G160" s="58" t="str">
        <f t="shared" si="54"/>
        <v/>
      </c>
      <c r="H160" s="58" t="str">
        <f t="shared" si="54"/>
        <v/>
      </c>
      <c r="I160" s="58" t="str">
        <f t="shared" si="54"/>
        <v/>
      </c>
      <c r="K160" s="100" t="str">
        <f t="shared" si="49"/>
        <v/>
      </c>
      <c r="U160" s="101"/>
      <c r="V160" s="63" t="str">
        <f t="shared" si="39"/>
        <v/>
      </c>
      <c r="W160" s="63" t="str">
        <f t="shared" si="40"/>
        <v/>
      </c>
      <c r="X160" s="63" t="str">
        <f t="shared" si="41"/>
        <v/>
      </c>
      <c r="Y160" s="63" t="str">
        <f t="shared" si="42"/>
        <v/>
      </c>
      <c r="Z160" s="63" t="str">
        <f t="shared" si="43"/>
        <v/>
      </c>
      <c r="AA160" s="63" t="str">
        <f t="shared" si="44"/>
        <v/>
      </c>
      <c r="AB160" s="37"/>
      <c r="AC160" s="37"/>
      <c r="AD160" s="37"/>
      <c r="AE160" s="82" t="str">
        <f t="shared" si="45"/>
        <v/>
      </c>
      <c r="AF160" s="82" t="str">
        <f t="shared" si="46"/>
        <v/>
      </c>
      <c r="AG160" s="82" t="str">
        <f t="shared" si="47"/>
        <v/>
      </c>
      <c r="AH160" s="125" t="str">
        <f t="shared" si="50"/>
        <v/>
      </c>
      <c r="AI160" s="64" t="str">
        <f t="shared" si="48"/>
        <v/>
      </c>
      <c r="AJ160" s="45" t="str">
        <f>IFERROR(IF(ISNUMBER('Opsparede løndele dec21-feb22'!K158),AI160+'Opsparede løndele dec21-feb22'!K158,AI160),"")</f>
        <v/>
      </c>
    </row>
    <row r="161" spans="1:36" x14ac:dyDescent="0.25">
      <c r="A161" s="50" t="str">
        <f t="shared" si="51"/>
        <v/>
      </c>
      <c r="B161" s="5"/>
      <c r="C161" s="6"/>
      <c r="D161" s="7"/>
      <c r="E161" s="8"/>
      <c r="F161" s="8"/>
      <c r="G161" s="58" t="str">
        <f t="shared" si="54"/>
        <v/>
      </c>
      <c r="H161" s="58" t="str">
        <f t="shared" si="54"/>
        <v/>
      </c>
      <c r="I161" s="58" t="str">
        <f t="shared" si="54"/>
        <v/>
      </c>
      <c r="K161" s="100" t="str">
        <f t="shared" si="49"/>
        <v/>
      </c>
      <c r="U161" s="101"/>
      <c r="V161" s="63" t="str">
        <f t="shared" si="39"/>
        <v/>
      </c>
      <c r="W161" s="63" t="str">
        <f t="shared" si="40"/>
        <v/>
      </c>
      <c r="X161" s="63" t="str">
        <f t="shared" si="41"/>
        <v/>
      </c>
      <c r="Y161" s="63" t="str">
        <f t="shared" si="42"/>
        <v/>
      </c>
      <c r="Z161" s="63" t="str">
        <f t="shared" si="43"/>
        <v/>
      </c>
      <c r="AA161" s="63" t="str">
        <f t="shared" si="44"/>
        <v/>
      </c>
      <c r="AB161" s="37"/>
      <c r="AC161" s="37"/>
      <c r="AD161" s="37"/>
      <c r="AE161" s="82" t="str">
        <f t="shared" si="45"/>
        <v/>
      </c>
      <c r="AF161" s="82" t="str">
        <f t="shared" si="46"/>
        <v/>
      </c>
      <c r="AG161" s="82" t="str">
        <f t="shared" si="47"/>
        <v/>
      </c>
      <c r="AH161" s="125" t="str">
        <f t="shared" si="50"/>
        <v/>
      </c>
      <c r="AI161" s="64" t="str">
        <f t="shared" si="48"/>
        <v/>
      </c>
      <c r="AJ161" s="45" t="str">
        <f>IFERROR(IF(ISNUMBER('Opsparede løndele dec21-feb22'!K159),AI161+'Opsparede løndele dec21-feb22'!K159,AI161),"")</f>
        <v/>
      </c>
    </row>
    <row r="162" spans="1:36" x14ac:dyDescent="0.25">
      <c r="A162" s="50" t="str">
        <f t="shared" si="51"/>
        <v/>
      </c>
      <c r="B162" s="5"/>
      <c r="C162" s="6"/>
      <c r="D162" s="7"/>
      <c r="E162" s="8"/>
      <c r="F162" s="8"/>
      <c r="G162" s="58" t="str">
        <f t="shared" si="54"/>
        <v/>
      </c>
      <c r="H162" s="58" t="str">
        <f t="shared" si="54"/>
        <v/>
      </c>
      <c r="I162" s="58" t="str">
        <f t="shared" si="54"/>
        <v/>
      </c>
      <c r="K162" s="100" t="str">
        <f t="shared" si="49"/>
        <v/>
      </c>
      <c r="U162" s="101"/>
      <c r="V162" s="63" t="str">
        <f t="shared" si="39"/>
        <v/>
      </c>
      <c r="W162" s="63" t="str">
        <f t="shared" si="40"/>
        <v/>
      </c>
      <c r="X162" s="63" t="str">
        <f t="shared" si="41"/>
        <v/>
      </c>
      <c r="Y162" s="63" t="str">
        <f t="shared" si="42"/>
        <v/>
      </c>
      <c r="Z162" s="63" t="str">
        <f t="shared" si="43"/>
        <v/>
      </c>
      <c r="AA162" s="63" t="str">
        <f t="shared" si="44"/>
        <v/>
      </c>
      <c r="AB162" s="37"/>
      <c r="AC162" s="37"/>
      <c r="AD162" s="37"/>
      <c r="AE162" s="82" t="str">
        <f t="shared" si="45"/>
        <v/>
      </c>
      <c r="AF162" s="82" t="str">
        <f t="shared" si="46"/>
        <v/>
      </c>
      <c r="AG162" s="82" t="str">
        <f t="shared" si="47"/>
        <v/>
      </c>
      <c r="AH162" s="125" t="str">
        <f t="shared" si="50"/>
        <v/>
      </c>
      <c r="AI162" s="64" t="str">
        <f t="shared" si="48"/>
        <v/>
      </c>
      <c r="AJ162" s="45" t="str">
        <f>IFERROR(IF(ISNUMBER('Opsparede løndele dec21-feb22'!K160),AI162+'Opsparede løndele dec21-feb22'!K160,AI162),"")</f>
        <v/>
      </c>
    </row>
    <row r="163" spans="1:36" x14ac:dyDescent="0.25">
      <c r="A163" s="50" t="str">
        <f t="shared" si="51"/>
        <v/>
      </c>
      <c r="B163" s="5"/>
      <c r="C163" s="6"/>
      <c r="D163" s="7"/>
      <c r="E163" s="8"/>
      <c r="F163" s="8"/>
      <c r="G163" s="58" t="str">
        <f t="shared" si="54"/>
        <v/>
      </c>
      <c r="H163" s="58" t="str">
        <f t="shared" si="54"/>
        <v/>
      </c>
      <c r="I163" s="58" t="str">
        <f t="shared" si="54"/>
        <v/>
      </c>
      <c r="K163" s="100" t="str">
        <f t="shared" si="49"/>
        <v/>
      </c>
      <c r="U163" s="101"/>
      <c r="V163" s="63" t="str">
        <f t="shared" si="39"/>
        <v/>
      </c>
      <c r="W163" s="63" t="str">
        <f t="shared" si="40"/>
        <v/>
      </c>
      <c r="X163" s="63" t="str">
        <f t="shared" si="41"/>
        <v/>
      </c>
      <c r="Y163" s="63" t="str">
        <f t="shared" si="42"/>
        <v/>
      </c>
      <c r="Z163" s="63" t="str">
        <f t="shared" si="43"/>
        <v/>
      </c>
      <c r="AA163" s="63" t="str">
        <f t="shared" si="44"/>
        <v/>
      </c>
      <c r="AB163" s="37"/>
      <c r="AC163" s="37"/>
      <c r="AD163" s="37"/>
      <c r="AE163" s="82" t="str">
        <f t="shared" si="45"/>
        <v/>
      </c>
      <c r="AF163" s="82" t="str">
        <f t="shared" si="46"/>
        <v/>
      </c>
      <c r="AG163" s="82" t="str">
        <f t="shared" si="47"/>
        <v/>
      </c>
      <c r="AH163" s="125" t="str">
        <f t="shared" si="50"/>
        <v/>
      </c>
      <c r="AI163" s="64" t="str">
        <f t="shared" si="48"/>
        <v/>
      </c>
      <c r="AJ163" s="45" t="str">
        <f>IFERROR(IF(ISNUMBER('Opsparede løndele dec21-feb22'!K161),AI163+'Opsparede løndele dec21-feb22'!K161,AI163),"")</f>
        <v/>
      </c>
    </row>
    <row r="164" spans="1:36" x14ac:dyDescent="0.25">
      <c r="A164" s="50" t="str">
        <f t="shared" si="51"/>
        <v/>
      </c>
      <c r="B164" s="5"/>
      <c r="C164" s="6"/>
      <c r="D164" s="7"/>
      <c r="E164" s="8"/>
      <c r="F164" s="8"/>
      <c r="G164" s="58" t="str">
        <f t="shared" si="54"/>
        <v/>
      </c>
      <c r="H164" s="58" t="str">
        <f t="shared" si="54"/>
        <v/>
      </c>
      <c r="I164" s="58" t="str">
        <f t="shared" si="54"/>
        <v/>
      </c>
      <c r="K164" s="100" t="str">
        <f t="shared" si="49"/>
        <v/>
      </c>
      <c r="U164" s="101"/>
      <c r="V164" s="63" t="str">
        <f t="shared" si="39"/>
        <v/>
      </c>
      <c r="W164" s="63" t="str">
        <f t="shared" si="40"/>
        <v/>
      </c>
      <c r="X164" s="63" t="str">
        <f t="shared" si="41"/>
        <v/>
      </c>
      <c r="Y164" s="63" t="str">
        <f t="shared" si="42"/>
        <v/>
      </c>
      <c r="Z164" s="63" t="str">
        <f t="shared" si="43"/>
        <v/>
      </c>
      <c r="AA164" s="63" t="str">
        <f t="shared" si="44"/>
        <v/>
      </c>
      <c r="AB164" s="37"/>
      <c r="AC164" s="37"/>
      <c r="AD164" s="37"/>
      <c r="AE164" s="82" t="str">
        <f t="shared" si="45"/>
        <v/>
      </c>
      <c r="AF164" s="82" t="str">
        <f t="shared" si="46"/>
        <v/>
      </c>
      <c r="AG164" s="82" t="str">
        <f t="shared" si="47"/>
        <v/>
      </c>
      <c r="AH164" s="125" t="str">
        <f t="shared" si="50"/>
        <v/>
      </c>
      <c r="AI164" s="64" t="str">
        <f t="shared" si="48"/>
        <v/>
      </c>
      <c r="AJ164" s="45" t="str">
        <f>IFERROR(IF(ISNUMBER('Opsparede løndele dec21-feb22'!K162),AI164+'Opsparede løndele dec21-feb22'!K162,AI164),"")</f>
        <v/>
      </c>
    </row>
    <row r="165" spans="1:36" x14ac:dyDescent="0.25">
      <c r="A165" s="50" t="str">
        <f t="shared" si="51"/>
        <v/>
      </c>
      <c r="B165" s="5"/>
      <c r="C165" s="6"/>
      <c r="D165" s="7"/>
      <c r="E165" s="8"/>
      <c r="F165" s="8"/>
      <c r="G165" s="58" t="str">
        <f t="shared" si="54"/>
        <v/>
      </c>
      <c r="H165" s="58" t="str">
        <f t="shared" si="54"/>
        <v/>
      </c>
      <c r="I165" s="58" t="str">
        <f t="shared" si="54"/>
        <v/>
      </c>
      <c r="K165" s="100" t="str">
        <f t="shared" si="49"/>
        <v/>
      </c>
      <c r="U165" s="101"/>
      <c r="V165" s="63" t="str">
        <f t="shared" si="39"/>
        <v/>
      </c>
      <c r="W165" s="63" t="str">
        <f t="shared" si="40"/>
        <v/>
      </c>
      <c r="X165" s="63" t="str">
        <f t="shared" si="41"/>
        <v/>
      </c>
      <c r="Y165" s="63" t="str">
        <f t="shared" si="42"/>
        <v/>
      </c>
      <c r="Z165" s="63" t="str">
        <f t="shared" si="43"/>
        <v/>
      </c>
      <c r="AA165" s="63" t="str">
        <f t="shared" si="44"/>
        <v/>
      </c>
      <c r="AB165" s="37"/>
      <c r="AC165" s="37"/>
      <c r="AD165" s="37"/>
      <c r="AE165" s="82" t="str">
        <f t="shared" si="45"/>
        <v/>
      </c>
      <c r="AF165" s="82" t="str">
        <f t="shared" si="46"/>
        <v/>
      </c>
      <c r="AG165" s="82" t="str">
        <f t="shared" si="47"/>
        <v/>
      </c>
      <c r="AH165" s="125" t="str">
        <f t="shared" si="50"/>
        <v/>
      </c>
      <c r="AI165" s="64" t="str">
        <f t="shared" si="48"/>
        <v/>
      </c>
      <c r="AJ165" s="45" t="str">
        <f>IFERROR(IF(ISNUMBER('Opsparede løndele dec21-feb22'!K163),AI165+'Opsparede løndele dec21-feb22'!K163,AI165),"")</f>
        <v/>
      </c>
    </row>
    <row r="166" spans="1:36" x14ac:dyDescent="0.25">
      <c r="A166" s="50" t="str">
        <f t="shared" si="51"/>
        <v/>
      </c>
      <c r="B166" s="5"/>
      <c r="C166" s="6"/>
      <c r="D166" s="7"/>
      <c r="E166" s="8"/>
      <c r="F166" s="8"/>
      <c r="G166" s="58" t="str">
        <f t="shared" si="54"/>
        <v/>
      </c>
      <c r="H166" s="58" t="str">
        <f t="shared" si="54"/>
        <v/>
      </c>
      <c r="I166" s="58" t="str">
        <f t="shared" si="54"/>
        <v/>
      </c>
      <c r="K166" s="100" t="str">
        <f t="shared" si="49"/>
        <v/>
      </c>
      <c r="U166" s="101"/>
      <c r="V166" s="63" t="str">
        <f t="shared" si="39"/>
        <v/>
      </c>
      <c r="W166" s="63" t="str">
        <f t="shared" si="40"/>
        <v/>
      </c>
      <c r="X166" s="63" t="str">
        <f t="shared" si="41"/>
        <v/>
      </c>
      <c r="Y166" s="63" t="str">
        <f t="shared" si="42"/>
        <v/>
      </c>
      <c r="Z166" s="63" t="str">
        <f t="shared" si="43"/>
        <v/>
      </c>
      <c r="AA166" s="63" t="str">
        <f t="shared" si="44"/>
        <v/>
      </c>
      <c r="AB166" s="37"/>
      <c r="AC166" s="37"/>
      <c r="AD166" s="37"/>
      <c r="AE166" s="82" t="str">
        <f t="shared" si="45"/>
        <v/>
      </c>
      <c r="AF166" s="82" t="str">
        <f t="shared" si="46"/>
        <v/>
      </c>
      <c r="AG166" s="82" t="str">
        <f t="shared" si="47"/>
        <v/>
      </c>
      <c r="AH166" s="125" t="str">
        <f t="shared" si="50"/>
        <v/>
      </c>
      <c r="AI166" s="64" t="str">
        <f t="shared" si="48"/>
        <v/>
      </c>
      <c r="AJ166" s="45" t="str">
        <f>IFERROR(IF(ISNUMBER('Opsparede løndele dec21-feb22'!K164),AI166+'Opsparede løndele dec21-feb22'!K164,AI166),"")</f>
        <v/>
      </c>
    </row>
    <row r="167" spans="1:36" x14ac:dyDescent="0.25">
      <c r="A167" s="50" t="str">
        <f t="shared" si="51"/>
        <v/>
      </c>
      <c r="B167" s="5"/>
      <c r="C167" s="6"/>
      <c r="D167" s="7"/>
      <c r="E167" s="8"/>
      <c r="F167" s="8"/>
      <c r="G167" s="58" t="str">
        <f t="shared" ref="G167:I176" si="55">IF(AND(ISNUMBER($E167),ISNUMBER($F167)),MAX(MIN(NETWORKDAYS(IF($E167&lt;=VLOOKUP(G$6,Matrix_antal_dage,5,FALSE),VLOOKUP(G$6,Matrix_antal_dage,5,FALSE),$E167),IF($F167&gt;=VLOOKUP(G$6,Matrix_antal_dage,6,FALSE),VLOOKUP(G$6,Matrix_antal_dage,6,FALSE),$F167),helligdage),VLOOKUP(G$6,Matrix_antal_dage,7,FALSE)),0),"")</f>
        <v/>
      </c>
      <c r="H167" s="58" t="str">
        <f t="shared" si="55"/>
        <v/>
      </c>
      <c r="I167" s="58" t="str">
        <f t="shared" si="55"/>
        <v/>
      </c>
      <c r="K167" s="100" t="str">
        <f t="shared" si="49"/>
        <v/>
      </c>
      <c r="U167" s="101"/>
      <c r="V167" s="63" t="str">
        <f t="shared" si="39"/>
        <v/>
      </c>
      <c r="W167" s="63" t="str">
        <f t="shared" si="40"/>
        <v/>
      </c>
      <c r="X167" s="63" t="str">
        <f t="shared" si="41"/>
        <v/>
      </c>
      <c r="Y167" s="63" t="str">
        <f t="shared" si="42"/>
        <v/>
      </c>
      <c r="Z167" s="63" t="str">
        <f t="shared" si="43"/>
        <v/>
      </c>
      <c r="AA167" s="63" t="str">
        <f t="shared" si="44"/>
        <v/>
      </c>
      <c r="AB167" s="37"/>
      <c r="AC167" s="37"/>
      <c r="AD167" s="37"/>
      <c r="AE167" s="82" t="str">
        <f t="shared" si="45"/>
        <v/>
      </c>
      <c r="AF167" s="82" t="str">
        <f t="shared" si="46"/>
        <v/>
      </c>
      <c r="AG167" s="82" t="str">
        <f t="shared" si="47"/>
        <v/>
      </c>
      <c r="AH167" s="125" t="str">
        <f t="shared" si="50"/>
        <v/>
      </c>
      <c r="AI167" s="64" t="str">
        <f t="shared" si="48"/>
        <v/>
      </c>
      <c r="AJ167" s="45" t="str">
        <f>IFERROR(IF(ISNUMBER('Opsparede løndele dec21-feb22'!K165),AI167+'Opsparede løndele dec21-feb22'!K165,AI167),"")</f>
        <v/>
      </c>
    </row>
    <row r="168" spans="1:36" x14ac:dyDescent="0.25">
      <c r="A168" s="50" t="str">
        <f t="shared" si="51"/>
        <v/>
      </c>
      <c r="B168" s="5"/>
      <c r="C168" s="6"/>
      <c r="D168" s="7"/>
      <c r="E168" s="8"/>
      <c r="F168" s="8"/>
      <c r="G168" s="58" t="str">
        <f t="shared" si="55"/>
        <v/>
      </c>
      <c r="H168" s="58" t="str">
        <f t="shared" si="55"/>
        <v/>
      </c>
      <c r="I168" s="58" t="str">
        <f t="shared" si="55"/>
        <v/>
      </c>
      <c r="K168" s="100" t="str">
        <f t="shared" si="49"/>
        <v/>
      </c>
      <c r="U168" s="101"/>
      <c r="V168" s="63" t="str">
        <f t="shared" si="39"/>
        <v/>
      </c>
      <c r="W168" s="63" t="str">
        <f t="shared" si="40"/>
        <v/>
      </c>
      <c r="X168" s="63" t="str">
        <f t="shared" si="41"/>
        <v/>
      </c>
      <c r="Y168" s="63" t="str">
        <f t="shared" si="42"/>
        <v/>
      </c>
      <c r="Z168" s="63" t="str">
        <f t="shared" si="43"/>
        <v/>
      </c>
      <c r="AA168" s="63" t="str">
        <f t="shared" si="44"/>
        <v/>
      </c>
      <c r="AB168" s="37"/>
      <c r="AC168" s="37"/>
      <c r="AD168" s="37"/>
      <c r="AE168" s="82" t="str">
        <f t="shared" si="45"/>
        <v/>
      </c>
      <c r="AF168" s="82" t="str">
        <f t="shared" si="46"/>
        <v/>
      </c>
      <c r="AG168" s="82" t="str">
        <f t="shared" si="47"/>
        <v/>
      </c>
      <c r="AH168" s="125" t="str">
        <f t="shared" si="50"/>
        <v/>
      </c>
      <c r="AI168" s="64" t="str">
        <f t="shared" si="48"/>
        <v/>
      </c>
      <c r="AJ168" s="45" t="str">
        <f>IFERROR(IF(ISNUMBER('Opsparede løndele dec21-feb22'!K166),AI168+'Opsparede løndele dec21-feb22'!K166,AI168),"")</f>
        <v/>
      </c>
    </row>
    <row r="169" spans="1:36" x14ac:dyDescent="0.25">
      <c r="A169" s="50" t="str">
        <f t="shared" si="51"/>
        <v/>
      </c>
      <c r="B169" s="5"/>
      <c r="C169" s="6"/>
      <c r="D169" s="7"/>
      <c r="E169" s="8"/>
      <c r="F169" s="8"/>
      <c r="G169" s="58" t="str">
        <f t="shared" si="55"/>
        <v/>
      </c>
      <c r="H169" s="58" t="str">
        <f t="shared" si="55"/>
        <v/>
      </c>
      <c r="I169" s="58" t="str">
        <f t="shared" si="55"/>
        <v/>
      </c>
      <c r="K169" s="100" t="str">
        <f t="shared" si="49"/>
        <v/>
      </c>
      <c r="U169" s="101"/>
      <c r="V169" s="63" t="str">
        <f t="shared" si="39"/>
        <v/>
      </c>
      <c r="W169" s="63" t="str">
        <f t="shared" si="40"/>
        <v/>
      </c>
      <c r="X169" s="63" t="str">
        <f t="shared" si="41"/>
        <v/>
      </c>
      <c r="Y169" s="63" t="str">
        <f t="shared" si="42"/>
        <v/>
      </c>
      <c r="Z169" s="63" t="str">
        <f t="shared" si="43"/>
        <v/>
      </c>
      <c r="AA169" s="63" t="str">
        <f t="shared" si="44"/>
        <v/>
      </c>
      <c r="AB169" s="37"/>
      <c r="AC169" s="37"/>
      <c r="AD169" s="37"/>
      <c r="AE169" s="82" t="str">
        <f t="shared" si="45"/>
        <v/>
      </c>
      <c r="AF169" s="82" t="str">
        <f t="shared" si="46"/>
        <v/>
      </c>
      <c r="AG169" s="82" t="str">
        <f t="shared" si="47"/>
        <v/>
      </c>
      <c r="AH169" s="125" t="str">
        <f t="shared" si="50"/>
        <v/>
      </c>
      <c r="AI169" s="64" t="str">
        <f t="shared" si="48"/>
        <v/>
      </c>
      <c r="AJ169" s="45" t="str">
        <f>IFERROR(IF(ISNUMBER('Opsparede løndele dec21-feb22'!K167),AI169+'Opsparede løndele dec21-feb22'!K167,AI169),"")</f>
        <v/>
      </c>
    </row>
    <row r="170" spans="1:36" x14ac:dyDescent="0.25">
      <c r="A170" s="50" t="str">
        <f t="shared" si="51"/>
        <v/>
      </c>
      <c r="B170" s="5"/>
      <c r="C170" s="6"/>
      <c r="D170" s="7"/>
      <c r="E170" s="8"/>
      <c r="F170" s="8"/>
      <c r="G170" s="58" t="str">
        <f t="shared" si="55"/>
        <v/>
      </c>
      <c r="H170" s="58" t="str">
        <f t="shared" si="55"/>
        <v/>
      </c>
      <c r="I170" s="58" t="str">
        <f t="shared" si="55"/>
        <v/>
      </c>
      <c r="K170" s="100" t="str">
        <f t="shared" si="49"/>
        <v/>
      </c>
      <c r="U170" s="101"/>
      <c r="V170" s="63" t="str">
        <f t="shared" si="39"/>
        <v/>
      </c>
      <c r="W170" s="63" t="str">
        <f t="shared" si="40"/>
        <v/>
      </c>
      <c r="X170" s="63" t="str">
        <f t="shared" si="41"/>
        <v/>
      </c>
      <c r="Y170" s="63" t="str">
        <f t="shared" si="42"/>
        <v/>
      </c>
      <c r="Z170" s="63" t="str">
        <f t="shared" si="43"/>
        <v/>
      </c>
      <c r="AA170" s="63" t="str">
        <f t="shared" si="44"/>
        <v/>
      </c>
      <c r="AB170" s="37"/>
      <c r="AC170" s="37"/>
      <c r="AD170" s="37"/>
      <c r="AE170" s="82" t="str">
        <f t="shared" si="45"/>
        <v/>
      </c>
      <c r="AF170" s="82" t="str">
        <f t="shared" si="46"/>
        <v/>
      </c>
      <c r="AG170" s="82" t="str">
        <f t="shared" si="47"/>
        <v/>
      </c>
      <c r="AH170" s="125" t="str">
        <f t="shared" si="50"/>
        <v/>
      </c>
      <c r="AI170" s="64" t="str">
        <f t="shared" si="48"/>
        <v/>
      </c>
      <c r="AJ170" s="45" t="str">
        <f>IFERROR(IF(ISNUMBER('Opsparede løndele dec21-feb22'!K168),AI170+'Opsparede løndele dec21-feb22'!K168,AI170),"")</f>
        <v/>
      </c>
    </row>
    <row r="171" spans="1:36" x14ac:dyDescent="0.25">
      <c r="A171" s="50" t="str">
        <f t="shared" si="51"/>
        <v/>
      </c>
      <c r="B171" s="5"/>
      <c r="C171" s="6"/>
      <c r="D171" s="7"/>
      <c r="E171" s="8"/>
      <c r="F171" s="8"/>
      <c r="G171" s="58" t="str">
        <f t="shared" si="55"/>
        <v/>
      </c>
      <c r="H171" s="58" t="str">
        <f t="shared" si="55"/>
        <v/>
      </c>
      <c r="I171" s="58" t="str">
        <f t="shared" si="55"/>
        <v/>
      </c>
      <c r="K171" s="100" t="str">
        <f t="shared" si="49"/>
        <v/>
      </c>
      <c r="U171" s="101"/>
      <c r="V171" s="63" t="str">
        <f t="shared" si="39"/>
        <v/>
      </c>
      <c r="W171" s="63" t="str">
        <f t="shared" si="40"/>
        <v/>
      </c>
      <c r="X171" s="63" t="str">
        <f t="shared" si="41"/>
        <v/>
      </c>
      <c r="Y171" s="63" t="str">
        <f t="shared" si="42"/>
        <v/>
      </c>
      <c r="Z171" s="63" t="str">
        <f t="shared" si="43"/>
        <v/>
      </c>
      <c r="AA171" s="63" t="str">
        <f t="shared" si="44"/>
        <v/>
      </c>
      <c r="AB171" s="37"/>
      <c r="AC171" s="37"/>
      <c r="AD171" s="37"/>
      <c r="AE171" s="82" t="str">
        <f t="shared" si="45"/>
        <v/>
      </c>
      <c r="AF171" s="82" t="str">
        <f t="shared" si="46"/>
        <v/>
      </c>
      <c r="AG171" s="82" t="str">
        <f t="shared" si="47"/>
        <v/>
      </c>
      <c r="AH171" s="125" t="str">
        <f t="shared" si="50"/>
        <v/>
      </c>
      <c r="AI171" s="64" t="str">
        <f t="shared" si="48"/>
        <v/>
      </c>
      <c r="AJ171" s="45" t="str">
        <f>IFERROR(IF(ISNUMBER('Opsparede løndele dec21-feb22'!K169),AI171+'Opsparede løndele dec21-feb22'!K169,AI171),"")</f>
        <v/>
      </c>
    </row>
    <row r="172" spans="1:36" x14ac:dyDescent="0.25">
      <c r="A172" s="50" t="str">
        <f t="shared" si="51"/>
        <v/>
      </c>
      <c r="B172" s="5"/>
      <c r="C172" s="6"/>
      <c r="D172" s="7"/>
      <c r="E172" s="8"/>
      <c r="F172" s="8"/>
      <c r="G172" s="58" t="str">
        <f t="shared" si="55"/>
        <v/>
      </c>
      <c r="H172" s="58" t="str">
        <f t="shared" si="55"/>
        <v/>
      </c>
      <c r="I172" s="58" t="str">
        <f t="shared" si="55"/>
        <v/>
      </c>
      <c r="K172" s="100" t="str">
        <f t="shared" si="49"/>
        <v/>
      </c>
      <c r="U172" s="101"/>
      <c r="V172" s="63" t="str">
        <f t="shared" si="39"/>
        <v/>
      </c>
      <c r="W172" s="63" t="str">
        <f t="shared" si="40"/>
        <v/>
      </c>
      <c r="X172" s="63" t="str">
        <f t="shared" si="41"/>
        <v/>
      </c>
      <c r="Y172" s="63" t="str">
        <f t="shared" si="42"/>
        <v/>
      </c>
      <c r="Z172" s="63" t="str">
        <f t="shared" si="43"/>
        <v/>
      </c>
      <c r="AA172" s="63" t="str">
        <f t="shared" si="44"/>
        <v/>
      </c>
      <c r="AB172" s="37"/>
      <c r="AC172" s="37"/>
      <c r="AD172" s="37"/>
      <c r="AE172" s="82" t="str">
        <f t="shared" si="45"/>
        <v/>
      </c>
      <c r="AF172" s="82" t="str">
        <f t="shared" si="46"/>
        <v/>
      </c>
      <c r="AG172" s="82" t="str">
        <f t="shared" si="47"/>
        <v/>
      </c>
      <c r="AH172" s="125" t="str">
        <f t="shared" si="50"/>
        <v/>
      </c>
      <c r="AI172" s="64" t="str">
        <f t="shared" si="48"/>
        <v/>
      </c>
      <c r="AJ172" s="45" t="str">
        <f>IFERROR(IF(ISNUMBER('Opsparede løndele dec21-feb22'!K170),AI172+'Opsparede løndele dec21-feb22'!K170,AI172),"")</f>
        <v/>
      </c>
    </row>
    <row r="173" spans="1:36" x14ac:dyDescent="0.25">
      <c r="A173" s="50" t="str">
        <f t="shared" si="51"/>
        <v/>
      </c>
      <c r="B173" s="5"/>
      <c r="C173" s="6"/>
      <c r="D173" s="7"/>
      <c r="E173" s="8"/>
      <c r="F173" s="8"/>
      <c r="G173" s="58" t="str">
        <f t="shared" si="55"/>
        <v/>
      </c>
      <c r="H173" s="58" t="str">
        <f t="shared" si="55"/>
        <v/>
      </c>
      <c r="I173" s="58" t="str">
        <f t="shared" si="55"/>
        <v/>
      </c>
      <c r="K173" s="100" t="str">
        <f t="shared" si="49"/>
        <v/>
      </c>
      <c r="U173" s="101"/>
      <c r="V173" s="63" t="str">
        <f t="shared" si="39"/>
        <v/>
      </c>
      <c r="W173" s="63" t="str">
        <f t="shared" si="40"/>
        <v/>
      </c>
      <c r="X173" s="63" t="str">
        <f t="shared" si="41"/>
        <v/>
      </c>
      <c r="Y173" s="63" t="str">
        <f t="shared" si="42"/>
        <v/>
      </c>
      <c r="Z173" s="63" t="str">
        <f t="shared" si="43"/>
        <v/>
      </c>
      <c r="AA173" s="63" t="str">
        <f t="shared" si="44"/>
        <v/>
      </c>
      <c r="AB173" s="37"/>
      <c r="AC173" s="37"/>
      <c r="AD173" s="37"/>
      <c r="AE173" s="82" t="str">
        <f t="shared" si="45"/>
        <v/>
      </c>
      <c r="AF173" s="82" t="str">
        <f t="shared" si="46"/>
        <v/>
      </c>
      <c r="AG173" s="82" t="str">
        <f t="shared" si="47"/>
        <v/>
      </c>
      <c r="AH173" s="125" t="str">
        <f t="shared" si="50"/>
        <v/>
      </c>
      <c r="AI173" s="64" t="str">
        <f t="shared" si="48"/>
        <v/>
      </c>
      <c r="AJ173" s="45" t="str">
        <f>IFERROR(IF(ISNUMBER('Opsparede løndele dec21-feb22'!K171),AI173+'Opsparede løndele dec21-feb22'!K171,AI173),"")</f>
        <v/>
      </c>
    </row>
    <row r="174" spans="1:36" x14ac:dyDescent="0.25">
      <c r="A174" s="50" t="str">
        <f t="shared" si="51"/>
        <v/>
      </c>
      <c r="B174" s="5"/>
      <c r="C174" s="6"/>
      <c r="D174" s="7"/>
      <c r="E174" s="8"/>
      <c r="F174" s="8"/>
      <c r="G174" s="58" t="str">
        <f t="shared" si="55"/>
        <v/>
      </c>
      <c r="H174" s="58" t="str">
        <f t="shared" si="55"/>
        <v/>
      </c>
      <c r="I174" s="58" t="str">
        <f t="shared" si="55"/>
        <v/>
      </c>
      <c r="K174" s="100" t="str">
        <f t="shared" si="49"/>
        <v/>
      </c>
      <c r="U174" s="101"/>
      <c r="V174" s="63" t="str">
        <f t="shared" si="39"/>
        <v/>
      </c>
      <c r="W174" s="63" t="str">
        <f t="shared" si="40"/>
        <v/>
      </c>
      <c r="X174" s="63" t="str">
        <f t="shared" si="41"/>
        <v/>
      </c>
      <c r="Y174" s="63" t="str">
        <f t="shared" si="42"/>
        <v/>
      </c>
      <c r="Z174" s="63" t="str">
        <f t="shared" si="43"/>
        <v/>
      </c>
      <c r="AA174" s="63" t="str">
        <f t="shared" si="44"/>
        <v/>
      </c>
      <c r="AB174" s="37"/>
      <c r="AC174" s="37"/>
      <c r="AD174" s="37"/>
      <c r="AE174" s="82" t="str">
        <f t="shared" si="45"/>
        <v/>
      </c>
      <c r="AF174" s="82" t="str">
        <f t="shared" si="46"/>
        <v/>
      </c>
      <c r="AG174" s="82" t="str">
        <f t="shared" si="47"/>
        <v/>
      </c>
      <c r="AH174" s="125" t="str">
        <f t="shared" si="50"/>
        <v/>
      </c>
      <c r="AI174" s="64" t="str">
        <f t="shared" si="48"/>
        <v/>
      </c>
      <c r="AJ174" s="45" t="str">
        <f>IFERROR(IF(ISNUMBER('Opsparede løndele dec21-feb22'!K172),AI174+'Opsparede løndele dec21-feb22'!K172,AI174),"")</f>
        <v/>
      </c>
    </row>
    <row r="175" spans="1:36" x14ac:dyDescent="0.25">
      <c r="A175" s="50" t="str">
        <f t="shared" si="51"/>
        <v/>
      </c>
      <c r="B175" s="5"/>
      <c r="C175" s="6"/>
      <c r="D175" s="7"/>
      <c r="E175" s="8"/>
      <c r="F175" s="8"/>
      <c r="G175" s="58" t="str">
        <f t="shared" si="55"/>
        <v/>
      </c>
      <c r="H175" s="58" t="str">
        <f t="shared" si="55"/>
        <v/>
      </c>
      <c r="I175" s="58" t="str">
        <f t="shared" si="55"/>
        <v/>
      </c>
      <c r="K175" s="100" t="str">
        <f t="shared" si="49"/>
        <v/>
      </c>
      <c r="U175" s="101"/>
      <c r="V175" s="63" t="str">
        <f t="shared" si="39"/>
        <v/>
      </c>
      <c r="W175" s="63" t="str">
        <f t="shared" si="40"/>
        <v/>
      </c>
      <c r="X175" s="63" t="str">
        <f t="shared" si="41"/>
        <v/>
      </c>
      <c r="Y175" s="63" t="str">
        <f t="shared" si="42"/>
        <v/>
      </c>
      <c r="Z175" s="63" t="str">
        <f t="shared" si="43"/>
        <v/>
      </c>
      <c r="AA175" s="63" t="str">
        <f t="shared" si="44"/>
        <v/>
      </c>
      <c r="AB175" s="37"/>
      <c r="AC175" s="37"/>
      <c r="AD175" s="37"/>
      <c r="AE175" s="82" t="str">
        <f t="shared" si="45"/>
        <v/>
      </c>
      <c r="AF175" s="82" t="str">
        <f t="shared" si="46"/>
        <v/>
      </c>
      <c r="AG175" s="82" t="str">
        <f t="shared" si="47"/>
        <v/>
      </c>
      <c r="AH175" s="125" t="str">
        <f t="shared" si="50"/>
        <v/>
      </c>
      <c r="AI175" s="64" t="str">
        <f t="shared" si="48"/>
        <v/>
      </c>
      <c r="AJ175" s="45" t="str">
        <f>IFERROR(IF(ISNUMBER('Opsparede løndele dec21-feb22'!K173),AI175+'Opsparede løndele dec21-feb22'!K173,AI175),"")</f>
        <v/>
      </c>
    </row>
    <row r="176" spans="1:36" x14ac:dyDescent="0.25">
      <c r="A176" s="50" t="str">
        <f t="shared" si="51"/>
        <v/>
      </c>
      <c r="B176" s="5"/>
      <c r="C176" s="6"/>
      <c r="D176" s="7"/>
      <c r="E176" s="8"/>
      <c r="F176" s="8"/>
      <c r="G176" s="58" t="str">
        <f t="shared" si="55"/>
        <v/>
      </c>
      <c r="H176" s="58" t="str">
        <f t="shared" si="55"/>
        <v/>
      </c>
      <c r="I176" s="58" t="str">
        <f t="shared" si="55"/>
        <v/>
      </c>
      <c r="K176" s="100" t="str">
        <f t="shared" si="49"/>
        <v/>
      </c>
      <c r="U176" s="101"/>
      <c r="V176" s="63" t="str">
        <f t="shared" si="39"/>
        <v/>
      </c>
      <c r="W176" s="63" t="str">
        <f t="shared" si="40"/>
        <v/>
      </c>
      <c r="X176" s="63" t="str">
        <f t="shared" si="41"/>
        <v/>
      </c>
      <c r="Y176" s="63" t="str">
        <f t="shared" si="42"/>
        <v/>
      </c>
      <c r="Z176" s="63" t="str">
        <f t="shared" si="43"/>
        <v/>
      </c>
      <c r="AA176" s="63" t="str">
        <f t="shared" si="44"/>
        <v/>
      </c>
      <c r="AB176" s="37"/>
      <c r="AC176" s="37"/>
      <c r="AD176" s="37"/>
      <c r="AE176" s="82" t="str">
        <f t="shared" si="45"/>
        <v/>
      </c>
      <c r="AF176" s="82" t="str">
        <f t="shared" si="46"/>
        <v/>
      </c>
      <c r="AG176" s="82" t="str">
        <f t="shared" si="47"/>
        <v/>
      </c>
      <c r="AH176" s="125" t="str">
        <f t="shared" si="50"/>
        <v/>
      </c>
      <c r="AI176" s="64" t="str">
        <f t="shared" si="48"/>
        <v/>
      </c>
      <c r="AJ176" s="45" t="str">
        <f>IFERROR(IF(ISNUMBER('Opsparede løndele dec21-feb22'!K174),AI176+'Opsparede løndele dec21-feb22'!K174,AI176),"")</f>
        <v/>
      </c>
    </row>
    <row r="177" spans="1:36" x14ac:dyDescent="0.25">
      <c r="A177" s="50" t="str">
        <f t="shared" si="51"/>
        <v/>
      </c>
      <c r="B177" s="5"/>
      <c r="C177" s="6"/>
      <c r="D177" s="7"/>
      <c r="E177" s="8"/>
      <c r="F177" s="8"/>
      <c r="G177" s="58" t="str">
        <f t="shared" ref="G177:I186" si="56">IF(AND(ISNUMBER($E177),ISNUMBER($F177)),MAX(MIN(NETWORKDAYS(IF($E177&lt;=VLOOKUP(G$6,Matrix_antal_dage,5,FALSE),VLOOKUP(G$6,Matrix_antal_dage,5,FALSE),$E177),IF($F177&gt;=VLOOKUP(G$6,Matrix_antal_dage,6,FALSE),VLOOKUP(G$6,Matrix_antal_dage,6,FALSE),$F177),helligdage),VLOOKUP(G$6,Matrix_antal_dage,7,FALSE)),0),"")</f>
        <v/>
      </c>
      <c r="H177" s="58" t="str">
        <f t="shared" si="56"/>
        <v/>
      </c>
      <c r="I177" s="58" t="str">
        <f t="shared" si="56"/>
        <v/>
      </c>
      <c r="K177" s="100" t="str">
        <f t="shared" si="49"/>
        <v/>
      </c>
      <c r="U177" s="101"/>
      <c r="V177" s="63" t="str">
        <f t="shared" si="39"/>
        <v/>
      </c>
      <c r="W177" s="63" t="str">
        <f t="shared" si="40"/>
        <v/>
      </c>
      <c r="X177" s="63" t="str">
        <f t="shared" si="41"/>
        <v/>
      </c>
      <c r="Y177" s="63" t="str">
        <f t="shared" si="42"/>
        <v/>
      </c>
      <c r="Z177" s="63" t="str">
        <f t="shared" si="43"/>
        <v/>
      </c>
      <c r="AA177" s="63" t="str">
        <f t="shared" si="44"/>
        <v/>
      </c>
      <c r="AB177" s="37"/>
      <c r="AC177" s="37"/>
      <c r="AD177" s="37"/>
      <c r="AE177" s="82" t="str">
        <f t="shared" si="45"/>
        <v/>
      </c>
      <c r="AF177" s="82" t="str">
        <f t="shared" si="46"/>
        <v/>
      </c>
      <c r="AG177" s="82" t="str">
        <f t="shared" si="47"/>
        <v/>
      </c>
      <c r="AH177" s="125" t="str">
        <f t="shared" si="50"/>
        <v/>
      </c>
      <c r="AI177" s="64" t="str">
        <f t="shared" si="48"/>
        <v/>
      </c>
      <c r="AJ177" s="45" t="str">
        <f>IFERROR(IF(ISNUMBER('Opsparede løndele dec21-feb22'!K175),AI177+'Opsparede løndele dec21-feb22'!K175,AI177),"")</f>
        <v/>
      </c>
    </row>
    <row r="178" spans="1:36" x14ac:dyDescent="0.25">
      <c r="A178" s="50" t="str">
        <f t="shared" si="51"/>
        <v/>
      </c>
      <c r="B178" s="5"/>
      <c r="C178" s="6"/>
      <c r="D178" s="7"/>
      <c r="E178" s="8"/>
      <c r="F178" s="8"/>
      <c r="G178" s="58" t="str">
        <f t="shared" si="56"/>
        <v/>
      </c>
      <c r="H178" s="58" t="str">
        <f t="shared" si="56"/>
        <v/>
      </c>
      <c r="I178" s="58" t="str">
        <f t="shared" si="56"/>
        <v/>
      </c>
      <c r="K178" s="100" t="str">
        <f t="shared" si="49"/>
        <v/>
      </c>
      <c r="U178" s="101"/>
      <c r="V178" s="63" t="str">
        <f t="shared" si="39"/>
        <v/>
      </c>
      <c r="W178" s="63" t="str">
        <f t="shared" si="40"/>
        <v/>
      </c>
      <c r="X178" s="63" t="str">
        <f t="shared" si="41"/>
        <v/>
      </c>
      <c r="Y178" s="63" t="str">
        <f t="shared" si="42"/>
        <v/>
      </c>
      <c r="Z178" s="63" t="str">
        <f t="shared" si="43"/>
        <v/>
      </c>
      <c r="AA178" s="63" t="str">
        <f t="shared" si="44"/>
        <v/>
      </c>
      <c r="AB178" s="37"/>
      <c r="AC178" s="37"/>
      <c r="AD178" s="37"/>
      <c r="AE178" s="82" t="str">
        <f t="shared" si="45"/>
        <v/>
      </c>
      <c r="AF178" s="82" t="str">
        <f t="shared" si="46"/>
        <v/>
      </c>
      <c r="AG178" s="82" t="str">
        <f t="shared" si="47"/>
        <v/>
      </c>
      <c r="AH178" s="125" t="str">
        <f t="shared" si="50"/>
        <v/>
      </c>
      <c r="AI178" s="64" t="str">
        <f t="shared" si="48"/>
        <v/>
      </c>
      <c r="AJ178" s="45" t="str">
        <f>IFERROR(IF(ISNUMBER('Opsparede løndele dec21-feb22'!K176),AI178+'Opsparede løndele dec21-feb22'!K176,AI178),"")</f>
        <v/>
      </c>
    </row>
    <row r="179" spans="1:36" x14ac:dyDescent="0.25">
      <c r="A179" s="50" t="str">
        <f t="shared" si="51"/>
        <v/>
      </c>
      <c r="B179" s="5"/>
      <c r="C179" s="6"/>
      <c r="D179" s="7"/>
      <c r="E179" s="8"/>
      <c r="F179" s="8"/>
      <c r="G179" s="58" t="str">
        <f t="shared" si="56"/>
        <v/>
      </c>
      <c r="H179" s="58" t="str">
        <f t="shared" si="56"/>
        <v/>
      </c>
      <c r="I179" s="58" t="str">
        <f t="shared" si="56"/>
        <v/>
      </c>
      <c r="K179" s="100" t="str">
        <f t="shared" si="49"/>
        <v/>
      </c>
      <c r="U179" s="101"/>
      <c r="V179" s="63" t="str">
        <f t="shared" si="39"/>
        <v/>
      </c>
      <c r="W179" s="63" t="str">
        <f t="shared" si="40"/>
        <v/>
      </c>
      <c r="X179" s="63" t="str">
        <f t="shared" si="41"/>
        <v/>
      </c>
      <c r="Y179" s="63" t="str">
        <f t="shared" si="42"/>
        <v/>
      </c>
      <c r="Z179" s="63" t="str">
        <f t="shared" si="43"/>
        <v/>
      </c>
      <c r="AA179" s="63" t="str">
        <f t="shared" si="44"/>
        <v/>
      </c>
      <c r="AB179" s="37"/>
      <c r="AC179" s="37"/>
      <c r="AD179" s="37"/>
      <c r="AE179" s="82" t="str">
        <f t="shared" si="45"/>
        <v/>
      </c>
      <c r="AF179" s="82" t="str">
        <f t="shared" si="46"/>
        <v/>
      </c>
      <c r="AG179" s="82" t="str">
        <f t="shared" si="47"/>
        <v/>
      </c>
      <c r="AH179" s="125" t="str">
        <f t="shared" si="50"/>
        <v/>
      </c>
      <c r="AI179" s="64" t="str">
        <f t="shared" si="48"/>
        <v/>
      </c>
      <c r="AJ179" s="45" t="str">
        <f>IFERROR(IF(ISNUMBER('Opsparede løndele dec21-feb22'!K177),AI179+'Opsparede løndele dec21-feb22'!K177,AI179),"")</f>
        <v/>
      </c>
    </row>
    <row r="180" spans="1:36" x14ac:dyDescent="0.25">
      <c r="A180" s="50" t="str">
        <f t="shared" si="51"/>
        <v/>
      </c>
      <c r="B180" s="5"/>
      <c r="C180" s="6"/>
      <c r="D180" s="7"/>
      <c r="E180" s="8"/>
      <c r="F180" s="8"/>
      <c r="G180" s="58" t="str">
        <f t="shared" si="56"/>
        <v/>
      </c>
      <c r="H180" s="58" t="str">
        <f t="shared" si="56"/>
        <v/>
      </c>
      <c r="I180" s="58" t="str">
        <f t="shared" si="56"/>
        <v/>
      </c>
      <c r="K180" s="100" t="str">
        <f t="shared" si="49"/>
        <v/>
      </c>
      <c r="U180" s="101"/>
      <c r="V180" s="63" t="str">
        <f t="shared" si="39"/>
        <v/>
      </c>
      <c r="W180" s="63" t="str">
        <f t="shared" si="40"/>
        <v/>
      </c>
      <c r="X180" s="63" t="str">
        <f t="shared" si="41"/>
        <v/>
      </c>
      <c r="Y180" s="63" t="str">
        <f t="shared" si="42"/>
        <v/>
      </c>
      <c r="Z180" s="63" t="str">
        <f t="shared" si="43"/>
        <v/>
      </c>
      <c r="AA180" s="63" t="str">
        <f t="shared" si="44"/>
        <v/>
      </c>
      <c r="AB180" s="37"/>
      <c r="AC180" s="37"/>
      <c r="AD180" s="37"/>
      <c r="AE180" s="82" t="str">
        <f t="shared" si="45"/>
        <v/>
      </c>
      <c r="AF180" s="82" t="str">
        <f t="shared" si="46"/>
        <v/>
      </c>
      <c r="AG180" s="82" t="str">
        <f t="shared" si="47"/>
        <v/>
      </c>
      <c r="AH180" s="125" t="str">
        <f t="shared" si="50"/>
        <v/>
      </c>
      <c r="AI180" s="64" t="str">
        <f t="shared" si="48"/>
        <v/>
      </c>
      <c r="AJ180" s="45" t="str">
        <f>IFERROR(IF(ISNUMBER('Opsparede løndele dec21-feb22'!K178),AI180+'Opsparede løndele dec21-feb22'!K178,AI180),"")</f>
        <v/>
      </c>
    </row>
    <row r="181" spans="1:36" x14ac:dyDescent="0.25">
      <c r="A181" s="50" t="str">
        <f t="shared" si="51"/>
        <v/>
      </c>
      <c r="B181" s="5"/>
      <c r="C181" s="6"/>
      <c r="D181" s="7"/>
      <c r="E181" s="8"/>
      <c r="F181" s="8"/>
      <c r="G181" s="58" t="str">
        <f t="shared" si="56"/>
        <v/>
      </c>
      <c r="H181" s="58" t="str">
        <f t="shared" si="56"/>
        <v/>
      </c>
      <c r="I181" s="58" t="str">
        <f t="shared" si="56"/>
        <v/>
      </c>
      <c r="K181" s="100" t="str">
        <f t="shared" si="49"/>
        <v/>
      </c>
      <c r="U181" s="101"/>
      <c r="V181" s="63" t="str">
        <f t="shared" si="39"/>
        <v/>
      </c>
      <c r="W181" s="63" t="str">
        <f t="shared" si="40"/>
        <v/>
      </c>
      <c r="X181" s="63" t="str">
        <f t="shared" si="41"/>
        <v/>
      </c>
      <c r="Y181" s="63" t="str">
        <f t="shared" si="42"/>
        <v/>
      </c>
      <c r="Z181" s="63" t="str">
        <f t="shared" si="43"/>
        <v/>
      </c>
      <c r="AA181" s="63" t="str">
        <f t="shared" si="44"/>
        <v/>
      </c>
      <c r="AB181" s="37"/>
      <c r="AC181" s="37"/>
      <c r="AD181" s="37"/>
      <c r="AE181" s="82" t="str">
        <f t="shared" si="45"/>
        <v/>
      </c>
      <c r="AF181" s="82" t="str">
        <f t="shared" si="46"/>
        <v/>
      </c>
      <c r="AG181" s="82" t="str">
        <f t="shared" si="47"/>
        <v/>
      </c>
      <c r="AH181" s="125" t="str">
        <f t="shared" si="50"/>
        <v/>
      </c>
      <c r="AI181" s="64" t="str">
        <f t="shared" si="48"/>
        <v/>
      </c>
      <c r="AJ181" s="45" t="str">
        <f>IFERROR(IF(ISNUMBER('Opsparede løndele dec21-feb22'!K179),AI181+'Opsparede løndele dec21-feb22'!K179,AI181),"")</f>
        <v/>
      </c>
    </row>
    <row r="182" spans="1:36" x14ac:dyDescent="0.25">
      <c r="A182" s="50" t="str">
        <f t="shared" si="51"/>
        <v/>
      </c>
      <c r="B182" s="5"/>
      <c r="C182" s="6"/>
      <c r="D182" s="7"/>
      <c r="E182" s="8"/>
      <c r="F182" s="8"/>
      <c r="G182" s="58" t="str">
        <f t="shared" si="56"/>
        <v/>
      </c>
      <c r="H182" s="58" t="str">
        <f t="shared" si="56"/>
        <v/>
      </c>
      <c r="I182" s="58" t="str">
        <f t="shared" si="56"/>
        <v/>
      </c>
      <c r="K182" s="100" t="str">
        <f t="shared" si="49"/>
        <v/>
      </c>
      <c r="U182" s="101"/>
      <c r="V182" s="63" t="str">
        <f t="shared" si="39"/>
        <v/>
      </c>
      <c r="W182" s="63" t="str">
        <f t="shared" si="40"/>
        <v/>
      </c>
      <c r="X182" s="63" t="str">
        <f t="shared" si="41"/>
        <v/>
      </c>
      <c r="Y182" s="63" t="str">
        <f t="shared" si="42"/>
        <v/>
      </c>
      <c r="Z182" s="63" t="str">
        <f t="shared" si="43"/>
        <v/>
      </c>
      <c r="AA182" s="63" t="str">
        <f t="shared" si="44"/>
        <v/>
      </c>
      <c r="AB182" s="37"/>
      <c r="AC182" s="37"/>
      <c r="AD182" s="37"/>
      <c r="AE182" s="82" t="str">
        <f t="shared" si="45"/>
        <v/>
      </c>
      <c r="AF182" s="82" t="str">
        <f t="shared" si="46"/>
        <v/>
      </c>
      <c r="AG182" s="82" t="str">
        <f t="shared" si="47"/>
        <v/>
      </c>
      <c r="AH182" s="125" t="str">
        <f t="shared" si="50"/>
        <v/>
      </c>
      <c r="AI182" s="64" t="str">
        <f t="shared" si="48"/>
        <v/>
      </c>
      <c r="AJ182" s="45" t="str">
        <f>IFERROR(IF(ISNUMBER('Opsparede løndele dec21-feb22'!K180),AI182+'Opsparede løndele dec21-feb22'!K180,AI182),"")</f>
        <v/>
      </c>
    </row>
    <row r="183" spans="1:36" x14ac:dyDescent="0.25">
      <c r="A183" s="50" t="str">
        <f t="shared" si="51"/>
        <v/>
      </c>
      <c r="B183" s="5"/>
      <c r="C183" s="6"/>
      <c r="D183" s="7"/>
      <c r="E183" s="8"/>
      <c r="F183" s="8"/>
      <c r="G183" s="58" t="str">
        <f t="shared" si="56"/>
        <v/>
      </c>
      <c r="H183" s="58" t="str">
        <f t="shared" si="56"/>
        <v/>
      </c>
      <c r="I183" s="58" t="str">
        <f t="shared" si="56"/>
        <v/>
      </c>
      <c r="K183" s="100" t="str">
        <f t="shared" si="49"/>
        <v/>
      </c>
      <c r="U183" s="101"/>
      <c r="V183" s="63" t="str">
        <f t="shared" si="39"/>
        <v/>
      </c>
      <c r="W183" s="63" t="str">
        <f t="shared" si="40"/>
        <v/>
      </c>
      <c r="X183" s="63" t="str">
        <f t="shared" si="41"/>
        <v/>
      </c>
      <c r="Y183" s="63" t="str">
        <f t="shared" si="42"/>
        <v/>
      </c>
      <c r="Z183" s="63" t="str">
        <f t="shared" si="43"/>
        <v/>
      </c>
      <c r="AA183" s="63" t="str">
        <f t="shared" si="44"/>
        <v/>
      </c>
      <c r="AB183" s="37"/>
      <c r="AC183" s="37"/>
      <c r="AD183" s="37"/>
      <c r="AE183" s="82" t="str">
        <f t="shared" si="45"/>
        <v/>
      </c>
      <c r="AF183" s="82" t="str">
        <f t="shared" si="46"/>
        <v/>
      </c>
      <c r="AG183" s="82" t="str">
        <f t="shared" si="47"/>
        <v/>
      </c>
      <c r="AH183" s="125" t="str">
        <f t="shared" si="50"/>
        <v/>
      </c>
      <c r="AI183" s="64" t="str">
        <f t="shared" si="48"/>
        <v/>
      </c>
      <c r="AJ183" s="45" t="str">
        <f>IFERROR(IF(ISNUMBER('Opsparede løndele dec21-feb22'!K181),AI183+'Opsparede løndele dec21-feb22'!K181,AI183),"")</f>
        <v/>
      </c>
    </row>
    <row r="184" spans="1:36" x14ac:dyDescent="0.25">
      <c r="A184" s="50" t="str">
        <f t="shared" si="51"/>
        <v/>
      </c>
      <c r="B184" s="5"/>
      <c r="C184" s="6"/>
      <c r="D184" s="7"/>
      <c r="E184" s="8"/>
      <c r="F184" s="8"/>
      <c r="G184" s="58" t="str">
        <f t="shared" si="56"/>
        <v/>
      </c>
      <c r="H184" s="58" t="str">
        <f t="shared" si="56"/>
        <v/>
      </c>
      <c r="I184" s="58" t="str">
        <f t="shared" si="56"/>
        <v/>
      </c>
      <c r="K184" s="100" t="str">
        <f t="shared" si="49"/>
        <v/>
      </c>
      <c r="U184" s="101"/>
      <c r="V184" s="63" t="str">
        <f t="shared" si="39"/>
        <v/>
      </c>
      <c r="W184" s="63" t="str">
        <f t="shared" si="40"/>
        <v/>
      </c>
      <c r="X184" s="63" t="str">
        <f t="shared" si="41"/>
        <v/>
      </c>
      <c r="Y184" s="63" t="str">
        <f t="shared" si="42"/>
        <v/>
      </c>
      <c r="Z184" s="63" t="str">
        <f t="shared" si="43"/>
        <v/>
      </c>
      <c r="AA184" s="63" t="str">
        <f t="shared" si="44"/>
        <v/>
      </c>
      <c r="AB184" s="37"/>
      <c r="AC184" s="37"/>
      <c r="AD184" s="37"/>
      <c r="AE184" s="82" t="str">
        <f t="shared" si="45"/>
        <v/>
      </c>
      <c r="AF184" s="82" t="str">
        <f t="shared" si="46"/>
        <v/>
      </c>
      <c r="AG184" s="82" t="str">
        <f t="shared" si="47"/>
        <v/>
      </c>
      <c r="AH184" s="125" t="str">
        <f t="shared" si="50"/>
        <v/>
      </c>
      <c r="AI184" s="64" t="str">
        <f t="shared" si="48"/>
        <v/>
      </c>
      <c r="AJ184" s="45" t="str">
        <f>IFERROR(IF(ISNUMBER('Opsparede løndele dec21-feb22'!K182),AI184+'Opsparede løndele dec21-feb22'!K182,AI184),"")</f>
        <v/>
      </c>
    </row>
    <row r="185" spans="1:36" x14ac:dyDescent="0.25">
      <c r="A185" s="50" t="str">
        <f t="shared" si="51"/>
        <v/>
      </c>
      <c r="B185" s="5"/>
      <c r="C185" s="6"/>
      <c r="D185" s="7"/>
      <c r="E185" s="8"/>
      <c r="F185" s="8"/>
      <c r="G185" s="58" t="str">
        <f t="shared" si="56"/>
        <v/>
      </c>
      <c r="H185" s="58" t="str">
        <f t="shared" si="56"/>
        <v/>
      </c>
      <c r="I185" s="58" t="str">
        <f t="shared" si="56"/>
        <v/>
      </c>
      <c r="K185" s="100" t="str">
        <f t="shared" si="49"/>
        <v/>
      </c>
      <c r="U185" s="101"/>
      <c r="V185" s="63" t="str">
        <f t="shared" si="39"/>
        <v/>
      </c>
      <c r="W185" s="63" t="str">
        <f t="shared" si="40"/>
        <v/>
      </c>
      <c r="X185" s="63" t="str">
        <f t="shared" si="41"/>
        <v/>
      </c>
      <c r="Y185" s="63" t="str">
        <f t="shared" si="42"/>
        <v/>
      </c>
      <c r="Z185" s="63" t="str">
        <f t="shared" si="43"/>
        <v/>
      </c>
      <c r="AA185" s="63" t="str">
        <f t="shared" si="44"/>
        <v/>
      </c>
      <c r="AB185" s="37"/>
      <c r="AC185" s="37"/>
      <c r="AD185" s="37"/>
      <c r="AE185" s="82" t="str">
        <f t="shared" si="45"/>
        <v/>
      </c>
      <c r="AF185" s="82" t="str">
        <f t="shared" si="46"/>
        <v/>
      </c>
      <c r="AG185" s="82" t="str">
        <f t="shared" si="47"/>
        <v/>
      </c>
      <c r="AH185" s="125" t="str">
        <f t="shared" si="50"/>
        <v/>
      </c>
      <c r="AI185" s="64" t="str">
        <f t="shared" si="48"/>
        <v/>
      </c>
      <c r="AJ185" s="45" t="str">
        <f>IFERROR(IF(ISNUMBER('Opsparede løndele dec21-feb22'!K183),AI185+'Opsparede løndele dec21-feb22'!K183,AI185),"")</f>
        <v/>
      </c>
    </row>
    <row r="186" spans="1:36" x14ac:dyDescent="0.25">
      <c r="A186" s="50" t="str">
        <f t="shared" si="51"/>
        <v/>
      </c>
      <c r="B186" s="5"/>
      <c r="C186" s="6"/>
      <c r="D186" s="7"/>
      <c r="E186" s="8"/>
      <c r="F186" s="8"/>
      <c r="G186" s="58" t="str">
        <f t="shared" si="56"/>
        <v/>
      </c>
      <c r="H186" s="58" t="str">
        <f t="shared" si="56"/>
        <v/>
      </c>
      <c r="I186" s="58" t="str">
        <f t="shared" si="56"/>
        <v/>
      </c>
      <c r="K186" s="100" t="str">
        <f t="shared" si="49"/>
        <v/>
      </c>
      <c r="U186" s="101"/>
      <c r="V186" s="63" t="str">
        <f t="shared" si="39"/>
        <v/>
      </c>
      <c r="W186" s="63" t="str">
        <f t="shared" si="40"/>
        <v/>
      </c>
      <c r="X186" s="63" t="str">
        <f t="shared" si="41"/>
        <v/>
      </c>
      <c r="Y186" s="63" t="str">
        <f t="shared" si="42"/>
        <v/>
      </c>
      <c r="Z186" s="63" t="str">
        <f t="shared" si="43"/>
        <v/>
      </c>
      <c r="AA186" s="63" t="str">
        <f t="shared" si="44"/>
        <v/>
      </c>
      <c r="AB186" s="37"/>
      <c r="AC186" s="37"/>
      <c r="AD186" s="37"/>
      <c r="AE186" s="82" t="str">
        <f t="shared" si="45"/>
        <v/>
      </c>
      <c r="AF186" s="82" t="str">
        <f t="shared" si="46"/>
        <v/>
      </c>
      <c r="AG186" s="82" t="str">
        <f t="shared" si="47"/>
        <v/>
      </c>
      <c r="AH186" s="125" t="str">
        <f t="shared" si="50"/>
        <v/>
      </c>
      <c r="AI186" s="64" t="str">
        <f t="shared" si="48"/>
        <v/>
      </c>
      <c r="AJ186" s="45" t="str">
        <f>IFERROR(IF(ISNUMBER('Opsparede løndele dec21-feb22'!K184),AI186+'Opsparede løndele dec21-feb22'!K184,AI186),"")</f>
        <v/>
      </c>
    </row>
    <row r="187" spans="1:36" x14ac:dyDescent="0.25">
      <c r="A187" s="50" t="str">
        <f t="shared" si="51"/>
        <v/>
      </c>
      <c r="B187" s="5"/>
      <c r="C187" s="6"/>
      <c r="D187" s="7"/>
      <c r="E187" s="8"/>
      <c r="F187" s="8"/>
      <c r="G187" s="58" t="str">
        <f t="shared" ref="G187:I196" si="57">IF(AND(ISNUMBER($E187),ISNUMBER($F187)),MAX(MIN(NETWORKDAYS(IF($E187&lt;=VLOOKUP(G$6,Matrix_antal_dage,5,FALSE),VLOOKUP(G$6,Matrix_antal_dage,5,FALSE),$E187),IF($F187&gt;=VLOOKUP(G$6,Matrix_antal_dage,6,FALSE),VLOOKUP(G$6,Matrix_antal_dage,6,FALSE),$F187),helligdage),VLOOKUP(G$6,Matrix_antal_dage,7,FALSE)),0),"")</f>
        <v/>
      </c>
      <c r="H187" s="58" t="str">
        <f t="shared" si="57"/>
        <v/>
      </c>
      <c r="I187" s="58" t="str">
        <f t="shared" si="57"/>
        <v/>
      </c>
      <c r="K187" s="100" t="str">
        <f t="shared" si="49"/>
        <v/>
      </c>
      <c r="U187" s="101"/>
      <c r="V187" s="63" t="str">
        <f t="shared" si="39"/>
        <v/>
      </c>
      <c r="W187" s="63" t="str">
        <f t="shared" si="40"/>
        <v/>
      </c>
      <c r="X187" s="63" t="str">
        <f t="shared" si="41"/>
        <v/>
      </c>
      <c r="Y187" s="63" t="str">
        <f t="shared" si="42"/>
        <v/>
      </c>
      <c r="Z187" s="63" t="str">
        <f t="shared" si="43"/>
        <v/>
      </c>
      <c r="AA187" s="63" t="str">
        <f t="shared" si="44"/>
        <v/>
      </c>
      <c r="AB187" s="37"/>
      <c r="AC187" s="37"/>
      <c r="AD187" s="37"/>
      <c r="AE187" s="82" t="str">
        <f t="shared" si="45"/>
        <v/>
      </c>
      <c r="AF187" s="82" t="str">
        <f t="shared" si="46"/>
        <v/>
      </c>
      <c r="AG187" s="82" t="str">
        <f t="shared" si="47"/>
        <v/>
      </c>
      <c r="AH187" s="125" t="str">
        <f t="shared" si="50"/>
        <v/>
      </c>
      <c r="AI187" s="64" t="str">
        <f t="shared" si="48"/>
        <v/>
      </c>
      <c r="AJ187" s="45" t="str">
        <f>IFERROR(IF(ISNUMBER('Opsparede løndele dec21-feb22'!K185),AI187+'Opsparede løndele dec21-feb22'!K185,AI187),"")</f>
        <v/>
      </c>
    </row>
    <row r="188" spans="1:36" x14ac:dyDescent="0.25">
      <c r="A188" s="50" t="str">
        <f t="shared" si="51"/>
        <v/>
      </c>
      <c r="B188" s="5"/>
      <c r="C188" s="6"/>
      <c r="D188" s="7"/>
      <c r="E188" s="8"/>
      <c r="F188" s="8"/>
      <c r="G188" s="58" t="str">
        <f t="shared" si="57"/>
        <v/>
      </c>
      <c r="H188" s="58" t="str">
        <f t="shared" si="57"/>
        <v/>
      </c>
      <c r="I188" s="58" t="str">
        <f t="shared" si="57"/>
        <v/>
      </c>
      <c r="K188" s="100" t="str">
        <f t="shared" si="49"/>
        <v/>
      </c>
      <c r="U188" s="101"/>
      <c r="V188" s="63" t="str">
        <f t="shared" si="39"/>
        <v/>
      </c>
      <c r="W188" s="63" t="str">
        <f t="shared" si="40"/>
        <v/>
      </c>
      <c r="X188" s="63" t="str">
        <f t="shared" si="41"/>
        <v/>
      </c>
      <c r="Y188" s="63" t="str">
        <f t="shared" si="42"/>
        <v/>
      </c>
      <c r="Z188" s="63" t="str">
        <f t="shared" si="43"/>
        <v/>
      </c>
      <c r="AA188" s="63" t="str">
        <f t="shared" si="44"/>
        <v/>
      </c>
      <c r="AB188" s="37"/>
      <c r="AC188" s="37"/>
      <c r="AD188" s="37"/>
      <c r="AE188" s="82" t="str">
        <f t="shared" si="45"/>
        <v/>
      </c>
      <c r="AF188" s="82" t="str">
        <f t="shared" si="46"/>
        <v/>
      </c>
      <c r="AG188" s="82" t="str">
        <f t="shared" si="47"/>
        <v/>
      </c>
      <c r="AH188" s="125" t="str">
        <f t="shared" si="50"/>
        <v/>
      </c>
      <c r="AI188" s="64" t="str">
        <f t="shared" si="48"/>
        <v/>
      </c>
      <c r="AJ188" s="45" t="str">
        <f>IFERROR(IF(ISNUMBER('Opsparede løndele dec21-feb22'!K186),AI188+'Opsparede løndele dec21-feb22'!K186,AI188),"")</f>
        <v/>
      </c>
    </row>
    <row r="189" spans="1:36" x14ac:dyDescent="0.25">
      <c r="A189" s="50" t="str">
        <f t="shared" si="51"/>
        <v/>
      </c>
      <c r="B189" s="5"/>
      <c r="C189" s="6"/>
      <c r="D189" s="7"/>
      <c r="E189" s="8"/>
      <c r="F189" s="8"/>
      <c r="G189" s="58" t="str">
        <f t="shared" si="57"/>
        <v/>
      </c>
      <c r="H189" s="58" t="str">
        <f t="shared" si="57"/>
        <v/>
      </c>
      <c r="I189" s="58" t="str">
        <f t="shared" si="57"/>
        <v/>
      </c>
      <c r="K189" s="100" t="str">
        <f t="shared" si="49"/>
        <v/>
      </c>
      <c r="U189" s="101"/>
      <c r="V189" s="63" t="str">
        <f t="shared" si="39"/>
        <v/>
      </c>
      <c r="W189" s="63" t="str">
        <f t="shared" si="40"/>
        <v/>
      </c>
      <c r="X189" s="63" t="str">
        <f t="shared" si="41"/>
        <v/>
      </c>
      <c r="Y189" s="63" t="str">
        <f t="shared" si="42"/>
        <v/>
      </c>
      <c r="Z189" s="63" t="str">
        <f t="shared" si="43"/>
        <v/>
      </c>
      <c r="AA189" s="63" t="str">
        <f t="shared" si="44"/>
        <v/>
      </c>
      <c r="AB189" s="37"/>
      <c r="AC189" s="37"/>
      <c r="AD189" s="37"/>
      <c r="AE189" s="82" t="str">
        <f t="shared" si="45"/>
        <v/>
      </c>
      <c r="AF189" s="82" t="str">
        <f t="shared" si="46"/>
        <v/>
      </c>
      <c r="AG189" s="82" t="str">
        <f t="shared" si="47"/>
        <v/>
      </c>
      <c r="AH189" s="125" t="str">
        <f t="shared" si="50"/>
        <v/>
      </c>
      <c r="AI189" s="64" t="str">
        <f t="shared" si="48"/>
        <v/>
      </c>
      <c r="AJ189" s="45" t="str">
        <f>IFERROR(IF(ISNUMBER('Opsparede løndele dec21-feb22'!K187),AI189+'Opsparede løndele dec21-feb22'!K187,AI189),"")</f>
        <v/>
      </c>
    </row>
    <row r="190" spans="1:36" x14ac:dyDescent="0.25">
      <c r="A190" s="50" t="str">
        <f t="shared" si="51"/>
        <v/>
      </c>
      <c r="B190" s="5"/>
      <c r="C190" s="6"/>
      <c r="D190" s="7"/>
      <c r="E190" s="8"/>
      <c r="F190" s="8"/>
      <c r="G190" s="58" t="str">
        <f t="shared" si="57"/>
        <v/>
      </c>
      <c r="H190" s="58" t="str">
        <f t="shared" si="57"/>
        <v/>
      </c>
      <c r="I190" s="58" t="str">
        <f t="shared" si="57"/>
        <v/>
      </c>
      <c r="K190" s="100" t="str">
        <f t="shared" si="49"/>
        <v/>
      </c>
      <c r="U190" s="101"/>
      <c r="V190" s="63" t="str">
        <f t="shared" si="39"/>
        <v/>
      </c>
      <c r="W190" s="63" t="str">
        <f t="shared" si="40"/>
        <v/>
      </c>
      <c r="X190" s="63" t="str">
        <f t="shared" si="41"/>
        <v/>
      </c>
      <c r="Y190" s="63" t="str">
        <f t="shared" si="42"/>
        <v/>
      </c>
      <c r="Z190" s="63" t="str">
        <f t="shared" si="43"/>
        <v/>
      </c>
      <c r="AA190" s="63" t="str">
        <f t="shared" si="44"/>
        <v/>
      </c>
      <c r="AB190" s="37"/>
      <c r="AC190" s="37"/>
      <c r="AD190" s="37"/>
      <c r="AE190" s="82" t="str">
        <f t="shared" si="45"/>
        <v/>
      </c>
      <c r="AF190" s="82" t="str">
        <f t="shared" si="46"/>
        <v/>
      </c>
      <c r="AG190" s="82" t="str">
        <f t="shared" si="47"/>
        <v/>
      </c>
      <c r="AH190" s="125" t="str">
        <f t="shared" si="50"/>
        <v/>
      </c>
      <c r="AI190" s="64" t="str">
        <f t="shared" si="48"/>
        <v/>
      </c>
      <c r="AJ190" s="45" t="str">
        <f>IFERROR(IF(ISNUMBER('Opsparede løndele dec21-feb22'!K188),AI190+'Opsparede løndele dec21-feb22'!K188,AI190),"")</f>
        <v/>
      </c>
    </row>
    <row r="191" spans="1:36" x14ac:dyDescent="0.25">
      <c r="A191" s="50" t="str">
        <f t="shared" si="51"/>
        <v/>
      </c>
      <c r="B191" s="5"/>
      <c r="C191" s="6"/>
      <c r="D191" s="7"/>
      <c r="E191" s="8"/>
      <c r="F191" s="8"/>
      <c r="G191" s="58" t="str">
        <f t="shared" si="57"/>
        <v/>
      </c>
      <c r="H191" s="58" t="str">
        <f t="shared" si="57"/>
        <v/>
      </c>
      <c r="I191" s="58" t="str">
        <f t="shared" si="57"/>
        <v/>
      </c>
      <c r="K191" s="100" t="str">
        <f t="shared" si="49"/>
        <v/>
      </c>
      <c r="U191" s="101"/>
      <c r="V191" s="63" t="str">
        <f t="shared" si="39"/>
        <v/>
      </c>
      <c r="W191" s="63" t="str">
        <f t="shared" si="40"/>
        <v/>
      </c>
      <c r="X191" s="63" t="str">
        <f t="shared" si="41"/>
        <v/>
      </c>
      <c r="Y191" s="63" t="str">
        <f t="shared" si="42"/>
        <v/>
      </c>
      <c r="Z191" s="63" t="str">
        <f t="shared" si="43"/>
        <v/>
      </c>
      <c r="AA191" s="63" t="str">
        <f t="shared" si="44"/>
        <v/>
      </c>
      <c r="AB191" s="37"/>
      <c r="AC191" s="37"/>
      <c r="AD191" s="37"/>
      <c r="AE191" s="82" t="str">
        <f t="shared" si="45"/>
        <v/>
      </c>
      <c r="AF191" s="82" t="str">
        <f t="shared" si="46"/>
        <v/>
      </c>
      <c r="AG191" s="82" t="str">
        <f t="shared" si="47"/>
        <v/>
      </c>
      <c r="AH191" s="125" t="str">
        <f t="shared" si="50"/>
        <v/>
      </c>
      <c r="AI191" s="64" t="str">
        <f t="shared" si="48"/>
        <v/>
      </c>
      <c r="AJ191" s="45" t="str">
        <f>IFERROR(IF(ISNUMBER('Opsparede løndele dec21-feb22'!K189),AI191+'Opsparede løndele dec21-feb22'!K189,AI191),"")</f>
        <v/>
      </c>
    </row>
    <row r="192" spans="1:36" x14ac:dyDescent="0.25">
      <c r="A192" s="50" t="str">
        <f t="shared" si="51"/>
        <v/>
      </c>
      <c r="B192" s="5"/>
      <c r="C192" s="6"/>
      <c r="D192" s="7"/>
      <c r="E192" s="8"/>
      <c r="F192" s="8"/>
      <c r="G192" s="58" t="str">
        <f t="shared" si="57"/>
        <v/>
      </c>
      <c r="H192" s="58" t="str">
        <f t="shared" si="57"/>
        <v/>
      </c>
      <c r="I192" s="58" t="str">
        <f t="shared" si="57"/>
        <v/>
      </c>
      <c r="K192" s="100" t="str">
        <f t="shared" si="49"/>
        <v/>
      </c>
      <c r="U192" s="101"/>
      <c r="V192" s="63" t="str">
        <f t="shared" si="39"/>
        <v/>
      </c>
      <c r="W192" s="63" t="str">
        <f t="shared" si="40"/>
        <v/>
      </c>
      <c r="X192" s="63" t="str">
        <f t="shared" si="41"/>
        <v/>
      </c>
      <c r="Y192" s="63" t="str">
        <f t="shared" si="42"/>
        <v/>
      </c>
      <c r="Z192" s="63" t="str">
        <f t="shared" si="43"/>
        <v/>
      </c>
      <c r="AA192" s="63" t="str">
        <f t="shared" si="44"/>
        <v/>
      </c>
      <c r="AB192" s="37"/>
      <c r="AC192" s="37"/>
      <c r="AD192" s="37"/>
      <c r="AE192" s="82" t="str">
        <f t="shared" si="45"/>
        <v/>
      </c>
      <c r="AF192" s="82" t="str">
        <f t="shared" si="46"/>
        <v/>
      </c>
      <c r="AG192" s="82" t="str">
        <f t="shared" si="47"/>
        <v/>
      </c>
      <c r="AH192" s="125" t="str">
        <f t="shared" si="50"/>
        <v/>
      </c>
      <c r="AI192" s="64" t="str">
        <f t="shared" si="48"/>
        <v/>
      </c>
      <c r="AJ192" s="45" t="str">
        <f>IFERROR(IF(ISNUMBER('Opsparede løndele dec21-feb22'!K190),AI192+'Opsparede løndele dec21-feb22'!K190,AI192),"")</f>
        <v/>
      </c>
    </row>
    <row r="193" spans="1:36" x14ac:dyDescent="0.25">
      <c r="A193" s="50" t="str">
        <f t="shared" si="51"/>
        <v/>
      </c>
      <c r="B193" s="5"/>
      <c r="C193" s="6"/>
      <c r="D193" s="7"/>
      <c r="E193" s="8"/>
      <c r="F193" s="8"/>
      <c r="G193" s="58" t="str">
        <f t="shared" si="57"/>
        <v/>
      </c>
      <c r="H193" s="58" t="str">
        <f t="shared" si="57"/>
        <v/>
      </c>
      <c r="I193" s="58" t="str">
        <f t="shared" si="57"/>
        <v/>
      </c>
      <c r="K193" s="100" t="str">
        <f t="shared" si="49"/>
        <v/>
      </c>
      <c r="U193" s="101"/>
      <c r="V193" s="63" t="str">
        <f t="shared" si="39"/>
        <v/>
      </c>
      <c r="W193" s="63" t="str">
        <f t="shared" si="40"/>
        <v/>
      </c>
      <c r="X193" s="63" t="str">
        <f t="shared" si="41"/>
        <v/>
      </c>
      <c r="Y193" s="63" t="str">
        <f t="shared" si="42"/>
        <v/>
      </c>
      <c r="Z193" s="63" t="str">
        <f t="shared" si="43"/>
        <v/>
      </c>
      <c r="AA193" s="63" t="str">
        <f t="shared" si="44"/>
        <v/>
      </c>
      <c r="AB193" s="37"/>
      <c r="AC193" s="37"/>
      <c r="AD193" s="37"/>
      <c r="AE193" s="82" t="str">
        <f t="shared" si="45"/>
        <v/>
      </c>
      <c r="AF193" s="82" t="str">
        <f t="shared" si="46"/>
        <v/>
      </c>
      <c r="AG193" s="82" t="str">
        <f t="shared" si="47"/>
        <v/>
      </c>
      <c r="AH193" s="125" t="str">
        <f t="shared" si="50"/>
        <v/>
      </c>
      <c r="AI193" s="64" t="str">
        <f t="shared" si="48"/>
        <v/>
      </c>
      <c r="AJ193" s="45" t="str">
        <f>IFERROR(IF(ISNUMBER('Opsparede løndele dec21-feb22'!K191),AI193+'Opsparede løndele dec21-feb22'!K191,AI193),"")</f>
        <v/>
      </c>
    </row>
    <row r="194" spans="1:36" x14ac:dyDescent="0.25">
      <c r="A194" s="50" t="str">
        <f t="shared" si="51"/>
        <v/>
      </c>
      <c r="B194" s="5"/>
      <c r="C194" s="6"/>
      <c r="D194" s="7"/>
      <c r="E194" s="8"/>
      <c r="F194" s="8"/>
      <c r="G194" s="58" t="str">
        <f t="shared" si="57"/>
        <v/>
      </c>
      <c r="H194" s="58" t="str">
        <f t="shared" si="57"/>
        <v/>
      </c>
      <c r="I194" s="58" t="str">
        <f t="shared" si="57"/>
        <v/>
      </c>
      <c r="K194" s="100" t="str">
        <f t="shared" si="49"/>
        <v/>
      </c>
      <c r="U194" s="101"/>
      <c r="V194" s="63" t="str">
        <f t="shared" si="39"/>
        <v/>
      </c>
      <c r="W194" s="63" t="str">
        <f t="shared" si="40"/>
        <v/>
      </c>
      <c r="X194" s="63" t="str">
        <f t="shared" si="41"/>
        <v/>
      </c>
      <c r="Y194" s="63" t="str">
        <f t="shared" si="42"/>
        <v/>
      </c>
      <c r="Z194" s="63" t="str">
        <f t="shared" si="43"/>
        <v/>
      </c>
      <c r="AA194" s="63" t="str">
        <f t="shared" si="44"/>
        <v/>
      </c>
      <c r="AB194" s="37"/>
      <c r="AC194" s="37"/>
      <c r="AD194" s="37"/>
      <c r="AE194" s="82" t="str">
        <f t="shared" si="45"/>
        <v/>
      </c>
      <c r="AF194" s="82" t="str">
        <f t="shared" si="46"/>
        <v/>
      </c>
      <c r="AG194" s="82" t="str">
        <f t="shared" si="47"/>
        <v/>
      </c>
      <c r="AH194" s="125" t="str">
        <f t="shared" si="50"/>
        <v/>
      </c>
      <c r="AI194" s="64" t="str">
        <f t="shared" si="48"/>
        <v/>
      </c>
      <c r="AJ194" s="45" t="str">
        <f>IFERROR(IF(ISNUMBER('Opsparede løndele dec21-feb22'!K192),AI194+'Opsparede løndele dec21-feb22'!K192,AI194),"")</f>
        <v/>
      </c>
    </row>
    <row r="195" spans="1:36" x14ac:dyDescent="0.25">
      <c r="A195" s="50" t="str">
        <f t="shared" si="51"/>
        <v/>
      </c>
      <c r="B195" s="5"/>
      <c r="C195" s="6"/>
      <c r="D195" s="7"/>
      <c r="E195" s="8"/>
      <c r="F195" s="8"/>
      <c r="G195" s="58" t="str">
        <f t="shared" si="57"/>
        <v/>
      </c>
      <c r="H195" s="58" t="str">
        <f t="shared" si="57"/>
        <v/>
      </c>
      <c r="I195" s="58" t="str">
        <f t="shared" si="57"/>
        <v/>
      </c>
      <c r="K195" s="100" t="str">
        <f t="shared" si="49"/>
        <v/>
      </c>
      <c r="U195" s="101"/>
      <c r="V195" s="63" t="str">
        <f t="shared" si="39"/>
        <v/>
      </c>
      <c r="W195" s="63" t="str">
        <f t="shared" si="40"/>
        <v/>
      </c>
      <c r="X195" s="63" t="str">
        <f t="shared" si="41"/>
        <v/>
      </c>
      <c r="Y195" s="63" t="str">
        <f t="shared" si="42"/>
        <v/>
      </c>
      <c r="Z195" s="63" t="str">
        <f t="shared" si="43"/>
        <v/>
      </c>
      <c r="AA195" s="63" t="str">
        <f t="shared" si="44"/>
        <v/>
      </c>
      <c r="AB195" s="37"/>
      <c r="AC195" s="37"/>
      <c r="AD195" s="37"/>
      <c r="AE195" s="82" t="str">
        <f t="shared" si="45"/>
        <v/>
      </c>
      <c r="AF195" s="82" t="str">
        <f t="shared" si="46"/>
        <v/>
      </c>
      <c r="AG195" s="82" t="str">
        <f t="shared" si="47"/>
        <v/>
      </c>
      <c r="AH195" s="125" t="str">
        <f t="shared" si="50"/>
        <v/>
      </c>
      <c r="AI195" s="64" t="str">
        <f t="shared" si="48"/>
        <v/>
      </c>
      <c r="AJ195" s="45" t="str">
        <f>IFERROR(IF(ISNUMBER('Opsparede løndele dec21-feb22'!K193),AI195+'Opsparede løndele dec21-feb22'!K193,AI195),"")</f>
        <v/>
      </c>
    </row>
    <row r="196" spans="1:36" x14ac:dyDescent="0.25">
      <c r="A196" s="50" t="str">
        <f t="shared" si="51"/>
        <v/>
      </c>
      <c r="B196" s="5"/>
      <c r="C196" s="6"/>
      <c r="D196" s="7"/>
      <c r="E196" s="8"/>
      <c r="F196" s="8"/>
      <c r="G196" s="58" t="str">
        <f t="shared" si="57"/>
        <v/>
      </c>
      <c r="H196" s="58" t="str">
        <f t="shared" si="57"/>
        <v/>
      </c>
      <c r="I196" s="58" t="str">
        <f t="shared" si="57"/>
        <v/>
      </c>
      <c r="K196" s="100" t="str">
        <f t="shared" si="49"/>
        <v/>
      </c>
      <c r="U196" s="101"/>
      <c r="V196" s="63" t="str">
        <f t="shared" si="39"/>
        <v/>
      </c>
      <c r="W196" s="63" t="str">
        <f t="shared" si="40"/>
        <v/>
      </c>
      <c r="X196" s="63" t="str">
        <f t="shared" si="41"/>
        <v/>
      </c>
      <c r="Y196" s="63" t="str">
        <f t="shared" si="42"/>
        <v/>
      </c>
      <c r="Z196" s="63" t="str">
        <f t="shared" si="43"/>
        <v/>
      </c>
      <c r="AA196" s="63" t="str">
        <f t="shared" si="44"/>
        <v/>
      </c>
      <c r="AB196" s="37"/>
      <c r="AC196" s="37"/>
      <c r="AD196" s="37"/>
      <c r="AE196" s="82" t="str">
        <f t="shared" si="45"/>
        <v/>
      </c>
      <c r="AF196" s="82" t="str">
        <f t="shared" si="46"/>
        <v/>
      </c>
      <c r="AG196" s="82" t="str">
        <f t="shared" si="47"/>
        <v/>
      </c>
      <c r="AH196" s="125" t="str">
        <f t="shared" si="50"/>
        <v/>
      </c>
      <c r="AI196" s="64" t="str">
        <f t="shared" si="48"/>
        <v/>
      </c>
      <c r="AJ196" s="45" t="str">
        <f>IFERROR(IF(ISNUMBER('Opsparede løndele dec21-feb22'!K194),AI196+'Opsparede løndele dec21-feb22'!K194,AI196),"")</f>
        <v/>
      </c>
    </row>
    <row r="197" spans="1:36" x14ac:dyDescent="0.25">
      <c r="A197" s="50" t="str">
        <f t="shared" si="51"/>
        <v/>
      </c>
      <c r="B197" s="5"/>
      <c r="C197" s="6"/>
      <c r="D197" s="7"/>
      <c r="E197" s="8"/>
      <c r="F197" s="8"/>
      <c r="G197" s="58" t="str">
        <f t="shared" ref="G197:I206" si="58">IF(AND(ISNUMBER($E197),ISNUMBER($F197)),MAX(MIN(NETWORKDAYS(IF($E197&lt;=VLOOKUP(G$6,Matrix_antal_dage,5,FALSE),VLOOKUP(G$6,Matrix_antal_dage,5,FALSE),$E197),IF($F197&gt;=VLOOKUP(G$6,Matrix_antal_dage,6,FALSE),VLOOKUP(G$6,Matrix_antal_dage,6,FALSE),$F197),helligdage),VLOOKUP(G$6,Matrix_antal_dage,7,FALSE)),0),"")</f>
        <v/>
      </c>
      <c r="H197" s="58" t="str">
        <f t="shared" si="58"/>
        <v/>
      </c>
      <c r="I197" s="58" t="str">
        <f t="shared" si="58"/>
        <v/>
      </c>
      <c r="K197" s="100" t="str">
        <f t="shared" si="49"/>
        <v/>
      </c>
      <c r="U197" s="101"/>
      <c r="V197" s="63" t="str">
        <f t="shared" si="39"/>
        <v/>
      </c>
      <c r="W197" s="63" t="str">
        <f t="shared" si="40"/>
        <v/>
      </c>
      <c r="X197" s="63" t="str">
        <f t="shared" si="41"/>
        <v/>
      </c>
      <c r="Y197" s="63" t="str">
        <f t="shared" si="42"/>
        <v/>
      </c>
      <c r="Z197" s="63" t="str">
        <f t="shared" si="43"/>
        <v/>
      </c>
      <c r="AA197" s="63" t="str">
        <f t="shared" si="44"/>
        <v/>
      </c>
      <c r="AB197" s="37"/>
      <c r="AC197" s="37"/>
      <c r="AD197" s="37"/>
      <c r="AE197" s="82" t="str">
        <f t="shared" si="45"/>
        <v/>
      </c>
      <c r="AF197" s="82" t="str">
        <f t="shared" si="46"/>
        <v/>
      </c>
      <c r="AG197" s="82" t="str">
        <f t="shared" si="47"/>
        <v/>
      </c>
      <c r="AH197" s="125" t="str">
        <f t="shared" si="50"/>
        <v/>
      </c>
      <c r="AI197" s="64" t="str">
        <f t="shared" si="48"/>
        <v/>
      </c>
      <c r="AJ197" s="45" t="str">
        <f>IFERROR(IF(ISNUMBER('Opsparede løndele dec21-feb22'!K195),AI197+'Opsparede løndele dec21-feb22'!K195,AI197),"")</f>
        <v/>
      </c>
    </row>
    <row r="198" spans="1:36" x14ac:dyDescent="0.25">
      <c r="A198" s="50" t="str">
        <f t="shared" si="51"/>
        <v/>
      </c>
      <c r="B198" s="5"/>
      <c r="C198" s="6"/>
      <c r="D198" s="7"/>
      <c r="E198" s="8"/>
      <c r="F198" s="8"/>
      <c r="G198" s="58" t="str">
        <f t="shared" si="58"/>
        <v/>
      </c>
      <c r="H198" s="58" t="str">
        <f t="shared" si="58"/>
        <v/>
      </c>
      <c r="I198" s="58" t="str">
        <f t="shared" si="58"/>
        <v/>
      </c>
      <c r="K198" s="100" t="str">
        <f t="shared" si="49"/>
        <v/>
      </c>
      <c r="U198" s="101"/>
      <c r="V198" s="63" t="str">
        <f t="shared" si="39"/>
        <v/>
      </c>
      <c r="W198" s="63" t="str">
        <f t="shared" si="40"/>
        <v/>
      </c>
      <c r="X198" s="63" t="str">
        <f t="shared" si="41"/>
        <v/>
      </c>
      <c r="Y198" s="63" t="str">
        <f t="shared" si="42"/>
        <v/>
      </c>
      <c r="Z198" s="63" t="str">
        <f t="shared" si="43"/>
        <v/>
      </c>
      <c r="AA198" s="63" t="str">
        <f t="shared" si="44"/>
        <v/>
      </c>
      <c r="AB198" s="37"/>
      <c r="AC198" s="37"/>
      <c r="AD198" s="37"/>
      <c r="AE198" s="82" t="str">
        <f t="shared" si="45"/>
        <v/>
      </c>
      <c r="AF198" s="82" t="str">
        <f t="shared" si="46"/>
        <v/>
      </c>
      <c r="AG198" s="82" t="str">
        <f t="shared" si="47"/>
        <v/>
      </c>
      <c r="AH198" s="125" t="str">
        <f t="shared" si="50"/>
        <v/>
      </c>
      <c r="AI198" s="64" t="str">
        <f t="shared" si="48"/>
        <v/>
      </c>
      <c r="AJ198" s="45" t="str">
        <f>IFERROR(IF(ISNUMBER('Opsparede løndele dec21-feb22'!K196),AI198+'Opsparede løndele dec21-feb22'!K196,AI198),"")</f>
        <v/>
      </c>
    </row>
    <row r="199" spans="1:36" x14ac:dyDescent="0.25">
      <c r="A199" s="50" t="str">
        <f t="shared" si="51"/>
        <v/>
      </c>
      <c r="B199" s="5"/>
      <c r="C199" s="6"/>
      <c r="D199" s="7"/>
      <c r="E199" s="8"/>
      <c r="F199" s="8"/>
      <c r="G199" s="58" t="str">
        <f t="shared" si="58"/>
        <v/>
      </c>
      <c r="H199" s="58" t="str">
        <f t="shared" si="58"/>
        <v/>
      </c>
      <c r="I199" s="58" t="str">
        <f t="shared" si="58"/>
        <v/>
      </c>
      <c r="K199" s="100" t="str">
        <f t="shared" si="49"/>
        <v/>
      </c>
      <c r="U199" s="101"/>
      <c r="V199" s="63" t="str">
        <f t="shared" ref="V199:V262" si="59">IF(AND(ISNUMBER($U199),ISNUMBER(L199)),(IF($B199="","",IF(MIN(L199,O199)*$K199&gt;30000*IF($U199&gt;37,37,$U199)/37,30000*IF($U199&gt;37,37,$U199)/37,MIN(L199,O199)*$K199))),"")</f>
        <v/>
      </c>
      <c r="W199" s="63" t="str">
        <f t="shared" ref="W199:W262" si="60">IF(AND(ISNUMBER($U199),ISNUMBER(M199)),(IF($B199="","",IF(MIN(M199,P199)*$K199&gt;30000*IF($U199&gt;37,37,$U199)/37,30000*IF($U199&gt;37,37,$U199)/37,MIN(M199,P199)*$K199))),"")</f>
        <v/>
      </c>
      <c r="X199" s="63" t="str">
        <f t="shared" ref="X199:X262" si="61">IF(AND(ISNUMBER($U199),ISNUMBER(N199)),(IF($B199="","",IF(MIN(N199,Q199)*$K199&gt;30000*IF($U199&gt;37,37,$U199)/37,30000*IF($U199&gt;37,37,$U199)/37,MIN(N199,Q199)*$K199))),"")</f>
        <v/>
      </c>
      <c r="Y199" s="63" t="str">
        <f t="shared" ref="Y199:Y262" si="62">IF(ISNUMBER(V199),(MIN(V199,MIN(L199,O199)-R199)),"")</f>
        <v/>
      </c>
      <c r="Z199" s="63" t="str">
        <f t="shared" ref="Z199:Z262" si="63">IF(ISNUMBER(W199),(MIN(W199,MIN(M199,P199)-S199)),"")</f>
        <v/>
      </c>
      <c r="AA199" s="63" t="str">
        <f t="shared" ref="AA199:AA262" si="64">IF(ISNUMBER(X199),(MIN(X199,MIN(N199,Q199)-T199)),"")</f>
        <v/>
      </c>
      <c r="AB199" s="37"/>
      <c r="AC199" s="37"/>
      <c r="AD199" s="37"/>
      <c r="AE199" s="82" t="str">
        <f t="shared" ref="AE199:AE262" si="65">IF(AND(ISNUMBER(AB199),G199&gt;0),MIN(Y199/VLOOKUP(G$6,Matrix_antal_dage,4,FALSE)*(G199-AB199),30000),"")</f>
        <v/>
      </c>
      <c r="AF199" s="82" t="str">
        <f t="shared" ref="AF199:AF262" si="66">IF(AND(ISNUMBER(AC199),H199&gt;0),MIN(Z199/VLOOKUP(H$6,Matrix_antal_dage,4,FALSE)*(H199-AC199),30000),"")</f>
        <v/>
      </c>
      <c r="AG199" s="82" t="str">
        <f t="shared" ref="AG199:AG262" si="67">IF(AND(ISNUMBER(AD199),I199&gt;0),MIN(AA199/VLOOKUP(I$6,Matrix_antal_dage,4,FALSE)*(I199-AD199),30000),"")</f>
        <v/>
      </c>
      <c r="AH199" s="125" t="str">
        <f t="shared" si="50"/>
        <v/>
      </c>
      <c r="AI199" s="64" t="str">
        <f t="shared" ref="AI199:AI262" si="68">IF(ISNUMBER(AH199),MAX(SUM(AE199:AG199)-AH199,0),IF(SUM(AE199:AG199)&gt;0,SUM(AE199:AG199),""))</f>
        <v/>
      </c>
      <c r="AJ199" s="45" t="str">
        <f>IFERROR(IF(ISNUMBER('Opsparede løndele dec21-feb22'!K197),AI199+'Opsparede løndele dec21-feb22'!K197,AI199),"")</f>
        <v/>
      </c>
    </row>
    <row r="200" spans="1:36" x14ac:dyDescent="0.25">
      <c r="A200" s="50" t="str">
        <f t="shared" si="51"/>
        <v/>
      </c>
      <c r="B200" s="5"/>
      <c r="C200" s="6"/>
      <c r="D200" s="7"/>
      <c r="E200" s="8"/>
      <c r="F200" s="8"/>
      <c r="G200" s="58" t="str">
        <f t="shared" si="58"/>
        <v/>
      </c>
      <c r="H200" s="58" t="str">
        <f t="shared" si="58"/>
        <v/>
      </c>
      <c r="I200" s="58" t="str">
        <f t="shared" si="58"/>
        <v/>
      </c>
      <c r="K200" s="100" t="str">
        <f t="shared" ref="K200:K263" si="69">IF(J200="","",IF(J200="Funktionær",0.75,IF(J200="Ikke-funktionær",0.9,IF(J200="Elev/lærling",0.9))))</f>
        <v/>
      </c>
      <c r="U200" s="101"/>
      <c r="V200" s="63" t="str">
        <f t="shared" si="59"/>
        <v/>
      </c>
      <c r="W200" s="63" t="str">
        <f t="shared" si="60"/>
        <v/>
      </c>
      <c r="X200" s="63" t="str">
        <f t="shared" si="61"/>
        <v/>
      </c>
      <c r="Y200" s="63" t="str">
        <f t="shared" si="62"/>
        <v/>
      </c>
      <c r="Z200" s="63" t="str">
        <f t="shared" si="63"/>
        <v/>
      </c>
      <c r="AA200" s="63" t="str">
        <f t="shared" si="64"/>
        <v/>
      </c>
      <c r="AB200" s="37"/>
      <c r="AC200" s="37"/>
      <c r="AD200" s="37"/>
      <c r="AE200" s="82" t="str">
        <f t="shared" si="65"/>
        <v/>
      </c>
      <c r="AF200" s="82" t="str">
        <f t="shared" si="66"/>
        <v/>
      </c>
      <c r="AG200" s="82" t="str">
        <f t="shared" si="67"/>
        <v/>
      </c>
      <c r="AH200" s="125" t="str">
        <f t="shared" ref="AH200:AH263" si="70">IF(OR(ISNUMBER(AB200),ISNUMBER(AC200),ISNUMBER(AD200)),3/5*5/31*IF(AND(ISNUMBER(Y200),ISNUMBER(Z200),ISNUMBER(AA200)),SUM(Y200:AA200)/3,IF(AND(ISNUMBER(Y200),ISNUMBER(Z200)),SUM(Y200:Z200)/2,IF(AND(ISNUMBER(Y200),ISNUMBER(AA200)),SUM(Y200+AA200)/2,IF(AND(ISNUMBER(Z200),ISNUMBER(AA200)),SUM(Z200:AA200)/2,IF(ISNUMBER(Y200),Y200,IF(ISNUMBER(Z200),Z200,IF(ISNUMBER(AA200),AA200,""))))))),"")</f>
        <v/>
      </c>
      <c r="AI200" s="64" t="str">
        <f t="shared" si="68"/>
        <v/>
      </c>
      <c r="AJ200" s="45" t="str">
        <f>IFERROR(IF(ISNUMBER('Opsparede løndele dec21-feb22'!K198),AI200+'Opsparede løndele dec21-feb22'!K198,AI200),"")</f>
        <v/>
      </c>
    </row>
    <row r="201" spans="1:36" x14ac:dyDescent="0.25">
      <c r="A201" s="50" t="str">
        <f t="shared" ref="A201:A264" si="71">IF(B201="","",A200+1)</f>
        <v/>
      </c>
      <c r="B201" s="5"/>
      <c r="C201" s="6"/>
      <c r="D201" s="7"/>
      <c r="E201" s="8"/>
      <c r="F201" s="8"/>
      <c r="G201" s="58" t="str">
        <f t="shared" si="58"/>
        <v/>
      </c>
      <c r="H201" s="58" t="str">
        <f t="shared" si="58"/>
        <v/>
      </c>
      <c r="I201" s="58" t="str">
        <f t="shared" si="58"/>
        <v/>
      </c>
      <c r="K201" s="100" t="str">
        <f t="shared" si="69"/>
        <v/>
      </c>
      <c r="U201" s="101"/>
      <c r="V201" s="63" t="str">
        <f t="shared" si="59"/>
        <v/>
      </c>
      <c r="W201" s="63" t="str">
        <f t="shared" si="60"/>
        <v/>
      </c>
      <c r="X201" s="63" t="str">
        <f t="shared" si="61"/>
        <v/>
      </c>
      <c r="Y201" s="63" t="str">
        <f t="shared" si="62"/>
        <v/>
      </c>
      <c r="Z201" s="63" t="str">
        <f t="shared" si="63"/>
        <v/>
      </c>
      <c r="AA201" s="63" t="str">
        <f t="shared" si="64"/>
        <v/>
      </c>
      <c r="AB201" s="37"/>
      <c r="AC201" s="37"/>
      <c r="AD201" s="37"/>
      <c r="AE201" s="82" t="str">
        <f t="shared" si="65"/>
        <v/>
      </c>
      <c r="AF201" s="82" t="str">
        <f t="shared" si="66"/>
        <v/>
      </c>
      <c r="AG201" s="82" t="str">
        <f t="shared" si="67"/>
        <v/>
      </c>
      <c r="AH201" s="125" t="str">
        <f t="shared" si="70"/>
        <v/>
      </c>
      <c r="AI201" s="64" t="str">
        <f t="shared" si="68"/>
        <v/>
      </c>
      <c r="AJ201" s="45" t="str">
        <f>IFERROR(IF(ISNUMBER('Opsparede løndele dec21-feb22'!K199),AI201+'Opsparede løndele dec21-feb22'!K199,AI201),"")</f>
        <v/>
      </c>
    </row>
    <row r="202" spans="1:36" x14ac:dyDescent="0.25">
      <c r="A202" s="50" t="str">
        <f t="shared" si="71"/>
        <v/>
      </c>
      <c r="B202" s="5"/>
      <c r="C202" s="6"/>
      <c r="D202" s="7"/>
      <c r="E202" s="8"/>
      <c r="F202" s="8"/>
      <c r="G202" s="58" t="str">
        <f t="shared" si="58"/>
        <v/>
      </c>
      <c r="H202" s="58" t="str">
        <f t="shared" si="58"/>
        <v/>
      </c>
      <c r="I202" s="58" t="str">
        <f t="shared" si="58"/>
        <v/>
      </c>
      <c r="K202" s="100" t="str">
        <f t="shared" si="69"/>
        <v/>
      </c>
      <c r="U202" s="101"/>
      <c r="V202" s="63" t="str">
        <f t="shared" si="59"/>
        <v/>
      </c>
      <c r="W202" s="63" t="str">
        <f t="shared" si="60"/>
        <v/>
      </c>
      <c r="X202" s="63" t="str">
        <f t="shared" si="61"/>
        <v/>
      </c>
      <c r="Y202" s="63" t="str">
        <f t="shared" si="62"/>
        <v/>
      </c>
      <c r="Z202" s="63" t="str">
        <f t="shared" si="63"/>
        <v/>
      </c>
      <c r="AA202" s="63" t="str">
        <f t="shared" si="64"/>
        <v/>
      </c>
      <c r="AB202" s="37"/>
      <c r="AC202" s="37"/>
      <c r="AD202" s="37"/>
      <c r="AE202" s="82" t="str">
        <f t="shared" si="65"/>
        <v/>
      </c>
      <c r="AF202" s="82" t="str">
        <f t="shared" si="66"/>
        <v/>
      </c>
      <c r="AG202" s="82" t="str">
        <f t="shared" si="67"/>
        <v/>
      </c>
      <c r="AH202" s="125" t="str">
        <f t="shared" si="70"/>
        <v/>
      </c>
      <c r="AI202" s="64" t="str">
        <f t="shared" si="68"/>
        <v/>
      </c>
      <c r="AJ202" s="45" t="str">
        <f>IFERROR(IF(ISNUMBER('Opsparede løndele dec21-feb22'!K200),AI202+'Opsparede løndele dec21-feb22'!K200,AI202),"")</f>
        <v/>
      </c>
    </row>
    <row r="203" spans="1:36" x14ac:dyDescent="0.25">
      <c r="A203" s="50" t="str">
        <f t="shared" si="71"/>
        <v/>
      </c>
      <c r="B203" s="5"/>
      <c r="C203" s="6"/>
      <c r="D203" s="7"/>
      <c r="E203" s="8"/>
      <c r="F203" s="8"/>
      <c r="G203" s="58" t="str">
        <f t="shared" si="58"/>
        <v/>
      </c>
      <c r="H203" s="58" t="str">
        <f t="shared" si="58"/>
        <v/>
      </c>
      <c r="I203" s="58" t="str">
        <f t="shared" si="58"/>
        <v/>
      </c>
      <c r="K203" s="100" t="str">
        <f t="shared" si="69"/>
        <v/>
      </c>
      <c r="U203" s="101"/>
      <c r="V203" s="63" t="str">
        <f t="shared" si="59"/>
        <v/>
      </c>
      <c r="W203" s="63" t="str">
        <f t="shared" si="60"/>
        <v/>
      </c>
      <c r="X203" s="63" t="str">
        <f t="shared" si="61"/>
        <v/>
      </c>
      <c r="Y203" s="63" t="str">
        <f t="shared" si="62"/>
        <v/>
      </c>
      <c r="Z203" s="63" t="str">
        <f t="shared" si="63"/>
        <v/>
      </c>
      <c r="AA203" s="63" t="str">
        <f t="shared" si="64"/>
        <v/>
      </c>
      <c r="AB203" s="37"/>
      <c r="AC203" s="37"/>
      <c r="AD203" s="37"/>
      <c r="AE203" s="82" t="str">
        <f t="shared" si="65"/>
        <v/>
      </c>
      <c r="AF203" s="82" t="str">
        <f t="shared" si="66"/>
        <v/>
      </c>
      <c r="AG203" s="82" t="str">
        <f t="shared" si="67"/>
        <v/>
      </c>
      <c r="AH203" s="125" t="str">
        <f t="shared" si="70"/>
        <v/>
      </c>
      <c r="AI203" s="64" t="str">
        <f t="shared" si="68"/>
        <v/>
      </c>
      <c r="AJ203" s="45" t="str">
        <f>IFERROR(IF(ISNUMBER('Opsparede løndele dec21-feb22'!K201),AI203+'Opsparede løndele dec21-feb22'!K201,AI203),"")</f>
        <v/>
      </c>
    </row>
    <row r="204" spans="1:36" x14ac:dyDescent="0.25">
      <c r="A204" s="50" t="str">
        <f t="shared" si="71"/>
        <v/>
      </c>
      <c r="B204" s="5"/>
      <c r="C204" s="6"/>
      <c r="D204" s="7"/>
      <c r="E204" s="8"/>
      <c r="F204" s="8"/>
      <c r="G204" s="58" t="str">
        <f t="shared" si="58"/>
        <v/>
      </c>
      <c r="H204" s="58" t="str">
        <f t="shared" si="58"/>
        <v/>
      </c>
      <c r="I204" s="58" t="str">
        <f t="shared" si="58"/>
        <v/>
      </c>
      <c r="K204" s="100" t="str">
        <f t="shared" si="69"/>
        <v/>
      </c>
      <c r="U204" s="101"/>
      <c r="V204" s="63" t="str">
        <f t="shared" si="59"/>
        <v/>
      </c>
      <c r="W204" s="63" t="str">
        <f t="shared" si="60"/>
        <v/>
      </c>
      <c r="X204" s="63" t="str">
        <f t="shared" si="61"/>
        <v/>
      </c>
      <c r="Y204" s="63" t="str">
        <f t="shared" si="62"/>
        <v/>
      </c>
      <c r="Z204" s="63" t="str">
        <f t="shared" si="63"/>
        <v/>
      </c>
      <c r="AA204" s="63" t="str">
        <f t="shared" si="64"/>
        <v/>
      </c>
      <c r="AB204" s="37"/>
      <c r="AC204" s="37"/>
      <c r="AD204" s="37"/>
      <c r="AE204" s="82" t="str">
        <f t="shared" si="65"/>
        <v/>
      </c>
      <c r="AF204" s="82" t="str">
        <f t="shared" si="66"/>
        <v/>
      </c>
      <c r="AG204" s="82" t="str">
        <f t="shared" si="67"/>
        <v/>
      </c>
      <c r="AH204" s="125" t="str">
        <f t="shared" si="70"/>
        <v/>
      </c>
      <c r="AI204" s="64" t="str">
        <f t="shared" si="68"/>
        <v/>
      </c>
      <c r="AJ204" s="45" t="str">
        <f>IFERROR(IF(ISNUMBER('Opsparede løndele dec21-feb22'!K202),AI204+'Opsparede løndele dec21-feb22'!K202,AI204),"")</f>
        <v/>
      </c>
    </row>
    <row r="205" spans="1:36" x14ac:dyDescent="0.25">
      <c r="A205" s="50" t="str">
        <f t="shared" si="71"/>
        <v/>
      </c>
      <c r="B205" s="5"/>
      <c r="C205" s="6"/>
      <c r="D205" s="7"/>
      <c r="E205" s="8"/>
      <c r="F205" s="8"/>
      <c r="G205" s="58" t="str">
        <f t="shared" si="58"/>
        <v/>
      </c>
      <c r="H205" s="58" t="str">
        <f t="shared" si="58"/>
        <v/>
      </c>
      <c r="I205" s="58" t="str">
        <f t="shared" si="58"/>
        <v/>
      </c>
      <c r="K205" s="100" t="str">
        <f t="shared" si="69"/>
        <v/>
      </c>
      <c r="U205" s="101"/>
      <c r="V205" s="63" t="str">
        <f t="shared" si="59"/>
        <v/>
      </c>
      <c r="W205" s="63" t="str">
        <f t="shared" si="60"/>
        <v/>
      </c>
      <c r="X205" s="63" t="str">
        <f t="shared" si="61"/>
        <v/>
      </c>
      <c r="Y205" s="63" t="str">
        <f t="shared" si="62"/>
        <v/>
      </c>
      <c r="Z205" s="63" t="str">
        <f t="shared" si="63"/>
        <v/>
      </c>
      <c r="AA205" s="63" t="str">
        <f t="shared" si="64"/>
        <v/>
      </c>
      <c r="AB205" s="37"/>
      <c r="AC205" s="37"/>
      <c r="AD205" s="37"/>
      <c r="AE205" s="82" t="str">
        <f t="shared" si="65"/>
        <v/>
      </c>
      <c r="AF205" s="82" t="str">
        <f t="shared" si="66"/>
        <v/>
      </c>
      <c r="AG205" s="82" t="str">
        <f t="shared" si="67"/>
        <v/>
      </c>
      <c r="AH205" s="125" t="str">
        <f t="shared" si="70"/>
        <v/>
      </c>
      <c r="AI205" s="64" t="str">
        <f t="shared" si="68"/>
        <v/>
      </c>
      <c r="AJ205" s="45" t="str">
        <f>IFERROR(IF(ISNUMBER('Opsparede løndele dec21-feb22'!K203),AI205+'Opsparede løndele dec21-feb22'!K203,AI205),"")</f>
        <v/>
      </c>
    </row>
    <row r="206" spans="1:36" x14ac:dyDescent="0.25">
      <c r="A206" s="50" t="str">
        <f t="shared" si="71"/>
        <v/>
      </c>
      <c r="B206" s="5"/>
      <c r="C206" s="6"/>
      <c r="D206" s="7"/>
      <c r="E206" s="8"/>
      <c r="F206" s="8"/>
      <c r="G206" s="58" t="str">
        <f t="shared" si="58"/>
        <v/>
      </c>
      <c r="H206" s="58" t="str">
        <f t="shared" si="58"/>
        <v/>
      </c>
      <c r="I206" s="58" t="str">
        <f t="shared" si="58"/>
        <v/>
      </c>
      <c r="K206" s="100" t="str">
        <f t="shared" si="69"/>
        <v/>
      </c>
      <c r="U206" s="101"/>
      <c r="V206" s="63" t="str">
        <f t="shared" si="59"/>
        <v/>
      </c>
      <c r="W206" s="63" t="str">
        <f t="shared" si="60"/>
        <v/>
      </c>
      <c r="X206" s="63" t="str">
        <f t="shared" si="61"/>
        <v/>
      </c>
      <c r="Y206" s="63" t="str">
        <f t="shared" si="62"/>
        <v/>
      </c>
      <c r="Z206" s="63" t="str">
        <f t="shared" si="63"/>
        <v/>
      </c>
      <c r="AA206" s="63" t="str">
        <f t="shared" si="64"/>
        <v/>
      </c>
      <c r="AB206" s="37"/>
      <c r="AC206" s="37"/>
      <c r="AD206" s="37"/>
      <c r="AE206" s="82" t="str">
        <f t="shared" si="65"/>
        <v/>
      </c>
      <c r="AF206" s="82" t="str">
        <f t="shared" si="66"/>
        <v/>
      </c>
      <c r="AG206" s="82" t="str">
        <f t="shared" si="67"/>
        <v/>
      </c>
      <c r="AH206" s="125" t="str">
        <f t="shared" si="70"/>
        <v/>
      </c>
      <c r="AI206" s="64" t="str">
        <f t="shared" si="68"/>
        <v/>
      </c>
      <c r="AJ206" s="45" t="str">
        <f>IFERROR(IF(ISNUMBER('Opsparede løndele dec21-feb22'!K204),AI206+'Opsparede løndele dec21-feb22'!K204,AI206),"")</f>
        <v/>
      </c>
    </row>
    <row r="207" spans="1:36" x14ac:dyDescent="0.25">
      <c r="A207" s="50" t="str">
        <f t="shared" si="71"/>
        <v/>
      </c>
      <c r="B207" s="5"/>
      <c r="C207" s="6"/>
      <c r="D207" s="7"/>
      <c r="E207" s="8"/>
      <c r="F207" s="8"/>
      <c r="G207" s="58" t="str">
        <f t="shared" ref="G207:I216" si="72">IF(AND(ISNUMBER($E207),ISNUMBER($F207)),MAX(MIN(NETWORKDAYS(IF($E207&lt;=VLOOKUP(G$6,Matrix_antal_dage,5,FALSE),VLOOKUP(G$6,Matrix_antal_dage,5,FALSE),$E207),IF($F207&gt;=VLOOKUP(G$6,Matrix_antal_dage,6,FALSE),VLOOKUP(G$6,Matrix_antal_dage,6,FALSE),$F207),helligdage),VLOOKUP(G$6,Matrix_antal_dage,7,FALSE)),0),"")</f>
        <v/>
      </c>
      <c r="H207" s="58" t="str">
        <f t="shared" si="72"/>
        <v/>
      </c>
      <c r="I207" s="58" t="str">
        <f t="shared" si="72"/>
        <v/>
      </c>
      <c r="K207" s="100" t="str">
        <f t="shared" si="69"/>
        <v/>
      </c>
      <c r="U207" s="101"/>
      <c r="V207" s="63" t="str">
        <f t="shared" si="59"/>
        <v/>
      </c>
      <c r="W207" s="63" t="str">
        <f t="shared" si="60"/>
        <v/>
      </c>
      <c r="X207" s="63" t="str">
        <f t="shared" si="61"/>
        <v/>
      </c>
      <c r="Y207" s="63" t="str">
        <f t="shared" si="62"/>
        <v/>
      </c>
      <c r="Z207" s="63" t="str">
        <f t="shared" si="63"/>
        <v/>
      </c>
      <c r="AA207" s="63" t="str">
        <f t="shared" si="64"/>
        <v/>
      </c>
      <c r="AB207" s="37"/>
      <c r="AC207" s="37"/>
      <c r="AD207" s="37"/>
      <c r="AE207" s="82" t="str">
        <f t="shared" si="65"/>
        <v/>
      </c>
      <c r="AF207" s="82" t="str">
        <f t="shared" si="66"/>
        <v/>
      </c>
      <c r="AG207" s="82" t="str">
        <f t="shared" si="67"/>
        <v/>
      </c>
      <c r="AH207" s="125" t="str">
        <f t="shared" si="70"/>
        <v/>
      </c>
      <c r="AI207" s="64" t="str">
        <f t="shared" si="68"/>
        <v/>
      </c>
      <c r="AJ207" s="45" t="str">
        <f>IFERROR(IF(ISNUMBER('Opsparede løndele dec21-feb22'!K205),AI207+'Opsparede løndele dec21-feb22'!K205,AI207),"")</f>
        <v/>
      </c>
    </row>
    <row r="208" spans="1:36" x14ac:dyDescent="0.25">
      <c r="A208" s="50" t="str">
        <f t="shared" si="71"/>
        <v/>
      </c>
      <c r="B208" s="5"/>
      <c r="C208" s="6"/>
      <c r="D208" s="7"/>
      <c r="E208" s="8"/>
      <c r="F208" s="8"/>
      <c r="G208" s="58" t="str">
        <f t="shared" si="72"/>
        <v/>
      </c>
      <c r="H208" s="58" t="str">
        <f t="shared" si="72"/>
        <v/>
      </c>
      <c r="I208" s="58" t="str">
        <f t="shared" si="72"/>
        <v/>
      </c>
      <c r="K208" s="100" t="str">
        <f t="shared" si="69"/>
        <v/>
      </c>
      <c r="U208" s="101"/>
      <c r="V208" s="63" t="str">
        <f t="shared" si="59"/>
        <v/>
      </c>
      <c r="W208" s="63" t="str">
        <f t="shared" si="60"/>
        <v/>
      </c>
      <c r="X208" s="63" t="str">
        <f t="shared" si="61"/>
        <v/>
      </c>
      <c r="Y208" s="63" t="str">
        <f t="shared" si="62"/>
        <v/>
      </c>
      <c r="Z208" s="63" t="str">
        <f t="shared" si="63"/>
        <v/>
      </c>
      <c r="AA208" s="63" t="str">
        <f t="shared" si="64"/>
        <v/>
      </c>
      <c r="AB208" s="37"/>
      <c r="AC208" s="37"/>
      <c r="AD208" s="37"/>
      <c r="AE208" s="82" t="str">
        <f t="shared" si="65"/>
        <v/>
      </c>
      <c r="AF208" s="82" t="str">
        <f t="shared" si="66"/>
        <v/>
      </c>
      <c r="AG208" s="82" t="str">
        <f t="shared" si="67"/>
        <v/>
      </c>
      <c r="AH208" s="125" t="str">
        <f t="shared" si="70"/>
        <v/>
      </c>
      <c r="AI208" s="64" t="str">
        <f t="shared" si="68"/>
        <v/>
      </c>
      <c r="AJ208" s="45" t="str">
        <f>IFERROR(IF(ISNUMBER('Opsparede løndele dec21-feb22'!K206),AI208+'Opsparede løndele dec21-feb22'!K206,AI208),"")</f>
        <v/>
      </c>
    </row>
    <row r="209" spans="1:36" x14ac:dyDescent="0.25">
      <c r="A209" s="50" t="str">
        <f t="shared" si="71"/>
        <v/>
      </c>
      <c r="B209" s="5"/>
      <c r="C209" s="6"/>
      <c r="D209" s="7"/>
      <c r="E209" s="8"/>
      <c r="F209" s="8"/>
      <c r="G209" s="58" t="str">
        <f t="shared" si="72"/>
        <v/>
      </c>
      <c r="H209" s="58" t="str">
        <f t="shared" si="72"/>
        <v/>
      </c>
      <c r="I209" s="58" t="str">
        <f t="shared" si="72"/>
        <v/>
      </c>
      <c r="K209" s="100" t="str">
        <f t="shared" si="69"/>
        <v/>
      </c>
      <c r="U209" s="101"/>
      <c r="V209" s="63" t="str">
        <f t="shared" si="59"/>
        <v/>
      </c>
      <c r="W209" s="63" t="str">
        <f t="shared" si="60"/>
        <v/>
      </c>
      <c r="X209" s="63" t="str">
        <f t="shared" si="61"/>
        <v/>
      </c>
      <c r="Y209" s="63" t="str">
        <f t="shared" si="62"/>
        <v/>
      </c>
      <c r="Z209" s="63" t="str">
        <f t="shared" si="63"/>
        <v/>
      </c>
      <c r="AA209" s="63" t="str">
        <f t="shared" si="64"/>
        <v/>
      </c>
      <c r="AB209" s="37"/>
      <c r="AC209" s="37"/>
      <c r="AD209" s="37"/>
      <c r="AE209" s="82" t="str">
        <f t="shared" si="65"/>
        <v/>
      </c>
      <c r="AF209" s="82" t="str">
        <f t="shared" si="66"/>
        <v/>
      </c>
      <c r="AG209" s="82" t="str">
        <f t="shared" si="67"/>
        <v/>
      </c>
      <c r="AH209" s="125" t="str">
        <f t="shared" si="70"/>
        <v/>
      </c>
      <c r="AI209" s="64" t="str">
        <f t="shared" si="68"/>
        <v/>
      </c>
      <c r="AJ209" s="45" t="str">
        <f>IFERROR(IF(ISNUMBER('Opsparede løndele dec21-feb22'!K207),AI209+'Opsparede løndele dec21-feb22'!K207,AI209),"")</f>
        <v/>
      </c>
    </row>
    <row r="210" spans="1:36" x14ac:dyDescent="0.25">
      <c r="A210" s="50" t="str">
        <f t="shared" si="71"/>
        <v/>
      </c>
      <c r="B210" s="5"/>
      <c r="C210" s="6"/>
      <c r="D210" s="7"/>
      <c r="E210" s="8"/>
      <c r="F210" s="8"/>
      <c r="G210" s="58" t="str">
        <f t="shared" si="72"/>
        <v/>
      </c>
      <c r="H210" s="58" t="str">
        <f t="shared" si="72"/>
        <v/>
      </c>
      <c r="I210" s="58" t="str">
        <f t="shared" si="72"/>
        <v/>
      </c>
      <c r="K210" s="100" t="str">
        <f t="shared" si="69"/>
        <v/>
      </c>
      <c r="U210" s="101"/>
      <c r="V210" s="63" t="str">
        <f t="shared" si="59"/>
        <v/>
      </c>
      <c r="W210" s="63" t="str">
        <f t="shared" si="60"/>
        <v/>
      </c>
      <c r="X210" s="63" t="str">
        <f t="shared" si="61"/>
        <v/>
      </c>
      <c r="Y210" s="63" t="str">
        <f t="shared" si="62"/>
        <v/>
      </c>
      <c r="Z210" s="63" t="str">
        <f t="shared" si="63"/>
        <v/>
      </c>
      <c r="AA210" s="63" t="str">
        <f t="shared" si="64"/>
        <v/>
      </c>
      <c r="AB210" s="37"/>
      <c r="AC210" s="37"/>
      <c r="AD210" s="37"/>
      <c r="AE210" s="82" t="str">
        <f t="shared" si="65"/>
        <v/>
      </c>
      <c r="AF210" s="82" t="str">
        <f t="shared" si="66"/>
        <v/>
      </c>
      <c r="AG210" s="82" t="str">
        <f t="shared" si="67"/>
        <v/>
      </c>
      <c r="AH210" s="125" t="str">
        <f t="shared" si="70"/>
        <v/>
      </c>
      <c r="AI210" s="64" t="str">
        <f t="shared" si="68"/>
        <v/>
      </c>
      <c r="AJ210" s="45" t="str">
        <f>IFERROR(IF(ISNUMBER('Opsparede løndele dec21-feb22'!K208),AI210+'Opsparede løndele dec21-feb22'!K208,AI210),"")</f>
        <v/>
      </c>
    </row>
    <row r="211" spans="1:36" x14ac:dyDescent="0.25">
      <c r="A211" s="50" t="str">
        <f t="shared" si="71"/>
        <v/>
      </c>
      <c r="B211" s="5"/>
      <c r="C211" s="6"/>
      <c r="D211" s="7"/>
      <c r="E211" s="8"/>
      <c r="F211" s="8"/>
      <c r="G211" s="58" t="str">
        <f t="shared" si="72"/>
        <v/>
      </c>
      <c r="H211" s="58" t="str">
        <f t="shared" si="72"/>
        <v/>
      </c>
      <c r="I211" s="58" t="str">
        <f t="shared" si="72"/>
        <v/>
      </c>
      <c r="K211" s="100" t="str">
        <f t="shared" si="69"/>
        <v/>
      </c>
      <c r="U211" s="101"/>
      <c r="V211" s="63" t="str">
        <f t="shared" si="59"/>
        <v/>
      </c>
      <c r="W211" s="63" t="str">
        <f t="shared" si="60"/>
        <v/>
      </c>
      <c r="X211" s="63" t="str">
        <f t="shared" si="61"/>
        <v/>
      </c>
      <c r="Y211" s="63" t="str">
        <f t="shared" si="62"/>
        <v/>
      </c>
      <c r="Z211" s="63" t="str">
        <f t="shared" si="63"/>
        <v/>
      </c>
      <c r="AA211" s="63" t="str">
        <f t="shared" si="64"/>
        <v/>
      </c>
      <c r="AB211" s="37"/>
      <c r="AC211" s="37"/>
      <c r="AD211" s="37"/>
      <c r="AE211" s="82" t="str">
        <f t="shared" si="65"/>
        <v/>
      </c>
      <c r="AF211" s="82" t="str">
        <f t="shared" si="66"/>
        <v/>
      </c>
      <c r="AG211" s="82" t="str">
        <f t="shared" si="67"/>
        <v/>
      </c>
      <c r="AH211" s="125" t="str">
        <f t="shared" si="70"/>
        <v/>
      </c>
      <c r="AI211" s="64" t="str">
        <f t="shared" si="68"/>
        <v/>
      </c>
      <c r="AJ211" s="45" t="str">
        <f>IFERROR(IF(ISNUMBER('Opsparede løndele dec21-feb22'!K209),AI211+'Opsparede løndele dec21-feb22'!K209,AI211),"")</f>
        <v/>
      </c>
    </row>
    <row r="212" spans="1:36" x14ac:dyDescent="0.25">
      <c r="A212" s="50" t="str">
        <f t="shared" si="71"/>
        <v/>
      </c>
      <c r="B212" s="5"/>
      <c r="C212" s="6"/>
      <c r="D212" s="7"/>
      <c r="E212" s="8"/>
      <c r="F212" s="8"/>
      <c r="G212" s="58" t="str">
        <f t="shared" si="72"/>
        <v/>
      </c>
      <c r="H212" s="58" t="str">
        <f t="shared" si="72"/>
        <v/>
      </c>
      <c r="I212" s="58" t="str">
        <f t="shared" si="72"/>
        <v/>
      </c>
      <c r="K212" s="100" t="str">
        <f t="shared" si="69"/>
        <v/>
      </c>
      <c r="U212" s="101"/>
      <c r="V212" s="63" t="str">
        <f t="shared" si="59"/>
        <v/>
      </c>
      <c r="W212" s="63" t="str">
        <f t="shared" si="60"/>
        <v/>
      </c>
      <c r="X212" s="63" t="str">
        <f t="shared" si="61"/>
        <v/>
      </c>
      <c r="Y212" s="63" t="str">
        <f t="shared" si="62"/>
        <v/>
      </c>
      <c r="Z212" s="63" t="str">
        <f t="shared" si="63"/>
        <v/>
      </c>
      <c r="AA212" s="63" t="str">
        <f t="shared" si="64"/>
        <v/>
      </c>
      <c r="AB212" s="37"/>
      <c r="AC212" s="37"/>
      <c r="AD212" s="37"/>
      <c r="AE212" s="82" t="str">
        <f t="shared" si="65"/>
        <v/>
      </c>
      <c r="AF212" s="82" t="str">
        <f t="shared" si="66"/>
        <v/>
      </c>
      <c r="AG212" s="82" t="str">
        <f t="shared" si="67"/>
        <v/>
      </c>
      <c r="AH212" s="125" t="str">
        <f t="shared" si="70"/>
        <v/>
      </c>
      <c r="AI212" s="64" t="str">
        <f t="shared" si="68"/>
        <v/>
      </c>
      <c r="AJ212" s="45" t="str">
        <f>IFERROR(IF(ISNUMBER('Opsparede løndele dec21-feb22'!K210),AI212+'Opsparede løndele dec21-feb22'!K210,AI212),"")</f>
        <v/>
      </c>
    </row>
    <row r="213" spans="1:36" x14ac:dyDescent="0.25">
      <c r="A213" s="50" t="str">
        <f t="shared" si="71"/>
        <v/>
      </c>
      <c r="B213" s="5"/>
      <c r="C213" s="6"/>
      <c r="D213" s="7"/>
      <c r="E213" s="8"/>
      <c r="F213" s="8"/>
      <c r="G213" s="58" t="str">
        <f t="shared" si="72"/>
        <v/>
      </c>
      <c r="H213" s="58" t="str">
        <f t="shared" si="72"/>
        <v/>
      </c>
      <c r="I213" s="58" t="str">
        <f t="shared" si="72"/>
        <v/>
      </c>
      <c r="K213" s="100" t="str">
        <f t="shared" si="69"/>
        <v/>
      </c>
      <c r="U213" s="101"/>
      <c r="V213" s="63" t="str">
        <f t="shared" si="59"/>
        <v/>
      </c>
      <c r="W213" s="63" t="str">
        <f t="shared" si="60"/>
        <v/>
      </c>
      <c r="X213" s="63" t="str">
        <f t="shared" si="61"/>
        <v/>
      </c>
      <c r="Y213" s="63" t="str">
        <f t="shared" si="62"/>
        <v/>
      </c>
      <c r="Z213" s="63" t="str">
        <f t="shared" si="63"/>
        <v/>
      </c>
      <c r="AA213" s="63" t="str">
        <f t="shared" si="64"/>
        <v/>
      </c>
      <c r="AB213" s="37"/>
      <c r="AC213" s="37"/>
      <c r="AD213" s="37"/>
      <c r="AE213" s="82" t="str">
        <f t="shared" si="65"/>
        <v/>
      </c>
      <c r="AF213" s="82" t="str">
        <f t="shared" si="66"/>
        <v/>
      </c>
      <c r="AG213" s="82" t="str">
        <f t="shared" si="67"/>
        <v/>
      </c>
      <c r="AH213" s="125" t="str">
        <f t="shared" si="70"/>
        <v/>
      </c>
      <c r="AI213" s="64" t="str">
        <f t="shared" si="68"/>
        <v/>
      </c>
      <c r="AJ213" s="45" t="str">
        <f>IFERROR(IF(ISNUMBER('Opsparede løndele dec21-feb22'!K211),AI213+'Opsparede løndele dec21-feb22'!K211,AI213),"")</f>
        <v/>
      </c>
    </row>
    <row r="214" spans="1:36" x14ac:dyDescent="0.25">
      <c r="A214" s="50" t="str">
        <f t="shared" si="71"/>
        <v/>
      </c>
      <c r="B214" s="5"/>
      <c r="C214" s="6"/>
      <c r="D214" s="7"/>
      <c r="E214" s="8"/>
      <c r="F214" s="8"/>
      <c r="G214" s="58" t="str">
        <f t="shared" si="72"/>
        <v/>
      </c>
      <c r="H214" s="58" t="str">
        <f t="shared" si="72"/>
        <v/>
      </c>
      <c r="I214" s="58" t="str">
        <f t="shared" si="72"/>
        <v/>
      </c>
      <c r="K214" s="100" t="str">
        <f t="shared" si="69"/>
        <v/>
      </c>
      <c r="U214" s="101"/>
      <c r="V214" s="63" t="str">
        <f t="shared" si="59"/>
        <v/>
      </c>
      <c r="W214" s="63" t="str">
        <f t="shared" si="60"/>
        <v/>
      </c>
      <c r="X214" s="63" t="str">
        <f t="shared" si="61"/>
        <v/>
      </c>
      <c r="Y214" s="63" t="str">
        <f t="shared" si="62"/>
        <v/>
      </c>
      <c r="Z214" s="63" t="str">
        <f t="shared" si="63"/>
        <v/>
      </c>
      <c r="AA214" s="63" t="str">
        <f t="shared" si="64"/>
        <v/>
      </c>
      <c r="AB214" s="37"/>
      <c r="AC214" s="37"/>
      <c r="AD214" s="37"/>
      <c r="AE214" s="82" t="str">
        <f t="shared" si="65"/>
        <v/>
      </c>
      <c r="AF214" s="82" t="str">
        <f t="shared" si="66"/>
        <v/>
      </c>
      <c r="AG214" s="82" t="str">
        <f t="shared" si="67"/>
        <v/>
      </c>
      <c r="AH214" s="125" t="str">
        <f t="shared" si="70"/>
        <v/>
      </c>
      <c r="AI214" s="64" t="str">
        <f t="shared" si="68"/>
        <v/>
      </c>
      <c r="AJ214" s="45" t="str">
        <f>IFERROR(IF(ISNUMBER('Opsparede løndele dec21-feb22'!K212),AI214+'Opsparede løndele dec21-feb22'!K212,AI214),"")</f>
        <v/>
      </c>
    </row>
    <row r="215" spans="1:36" x14ac:dyDescent="0.25">
      <c r="A215" s="50" t="str">
        <f t="shared" si="71"/>
        <v/>
      </c>
      <c r="B215" s="5"/>
      <c r="C215" s="6"/>
      <c r="D215" s="7"/>
      <c r="E215" s="8"/>
      <c r="F215" s="8"/>
      <c r="G215" s="58" t="str">
        <f t="shared" si="72"/>
        <v/>
      </c>
      <c r="H215" s="58" t="str">
        <f t="shared" si="72"/>
        <v/>
      </c>
      <c r="I215" s="58" t="str">
        <f t="shared" si="72"/>
        <v/>
      </c>
      <c r="K215" s="100" t="str">
        <f t="shared" si="69"/>
        <v/>
      </c>
      <c r="U215" s="101"/>
      <c r="V215" s="63" t="str">
        <f t="shared" si="59"/>
        <v/>
      </c>
      <c r="W215" s="63" t="str">
        <f t="shared" si="60"/>
        <v/>
      </c>
      <c r="X215" s="63" t="str">
        <f t="shared" si="61"/>
        <v/>
      </c>
      <c r="Y215" s="63" t="str">
        <f t="shared" si="62"/>
        <v/>
      </c>
      <c r="Z215" s="63" t="str">
        <f t="shared" si="63"/>
        <v/>
      </c>
      <c r="AA215" s="63" t="str">
        <f t="shared" si="64"/>
        <v/>
      </c>
      <c r="AB215" s="37"/>
      <c r="AC215" s="37"/>
      <c r="AD215" s="37"/>
      <c r="AE215" s="82" t="str">
        <f t="shared" si="65"/>
        <v/>
      </c>
      <c r="AF215" s="82" t="str">
        <f t="shared" si="66"/>
        <v/>
      </c>
      <c r="AG215" s="82" t="str">
        <f t="shared" si="67"/>
        <v/>
      </c>
      <c r="AH215" s="125" t="str">
        <f t="shared" si="70"/>
        <v/>
      </c>
      <c r="AI215" s="64" t="str">
        <f t="shared" si="68"/>
        <v/>
      </c>
      <c r="AJ215" s="45" t="str">
        <f>IFERROR(IF(ISNUMBER('Opsparede løndele dec21-feb22'!K213),AI215+'Opsparede løndele dec21-feb22'!K213,AI215),"")</f>
        <v/>
      </c>
    </row>
    <row r="216" spans="1:36" x14ac:dyDescent="0.25">
      <c r="A216" s="50" t="str">
        <f t="shared" si="71"/>
        <v/>
      </c>
      <c r="B216" s="5"/>
      <c r="C216" s="6"/>
      <c r="D216" s="7"/>
      <c r="E216" s="8"/>
      <c r="F216" s="8"/>
      <c r="G216" s="58" t="str">
        <f t="shared" si="72"/>
        <v/>
      </c>
      <c r="H216" s="58" t="str">
        <f t="shared" si="72"/>
        <v/>
      </c>
      <c r="I216" s="58" t="str">
        <f t="shared" si="72"/>
        <v/>
      </c>
      <c r="K216" s="100" t="str">
        <f t="shared" si="69"/>
        <v/>
      </c>
      <c r="U216" s="101"/>
      <c r="V216" s="63" t="str">
        <f t="shared" si="59"/>
        <v/>
      </c>
      <c r="W216" s="63" t="str">
        <f t="shared" si="60"/>
        <v/>
      </c>
      <c r="X216" s="63" t="str">
        <f t="shared" si="61"/>
        <v/>
      </c>
      <c r="Y216" s="63" t="str">
        <f t="shared" si="62"/>
        <v/>
      </c>
      <c r="Z216" s="63" t="str">
        <f t="shared" si="63"/>
        <v/>
      </c>
      <c r="AA216" s="63" t="str">
        <f t="shared" si="64"/>
        <v/>
      </c>
      <c r="AB216" s="37"/>
      <c r="AC216" s="37"/>
      <c r="AD216" s="37"/>
      <c r="AE216" s="82" t="str">
        <f t="shared" si="65"/>
        <v/>
      </c>
      <c r="AF216" s="82" t="str">
        <f t="shared" si="66"/>
        <v/>
      </c>
      <c r="AG216" s="82" t="str">
        <f t="shared" si="67"/>
        <v/>
      </c>
      <c r="AH216" s="125" t="str">
        <f t="shared" si="70"/>
        <v/>
      </c>
      <c r="AI216" s="64" t="str">
        <f t="shared" si="68"/>
        <v/>
      </c>
      <c r="AJ216" s="45" t="str">
        <f>IFERROR(IF(ISNUMBER('Opsparede løndele dec21-feb22'!K214),AI216+'Opsparede løndele dec21-feb22'!K214,AI216),"")</f>
        <v/>
      </c>
    </row>
    <row r="217" spans="1:36" x14ac:dyDescent="0.25">
      <c r="A217" s="50" t="str">
        <f t="shared" si="71"/>
        <v/>
      </c>
      <c r="B217" s="5"/>
      <c r="C217" s="6"/>
      <c r="D217" s="7"/>
      <c r="E217" s="8"/>
      <c r="F217" s="8"/>
      <c r="G217" s="58" t="str">
        <f t="shared" ref="G217:I226" si="73">IF(AND(ISNUMBER($E217),ISNUMBER($F217)),MAX(MIN(NETWORKDAYS(IF($E217&lt;=VLOOKUP(G$6,Matrix_antal_dage,5,FALSE),VLOOKUP(G$6,Matrix_antal_dage,5,FALSE),$E217),IF($F217&gt;=VLOOKUP(G$6,Matrix_antal_dage,6,FALSE),VLOOKUP(G$6,Matrix_antal_dage,6,FALSE),$F217),helligdage),VLOOKUP(G$6,Matrix_antal_dage,7,FALSE)),0),"")</f>
        <v/>
      </c>
      <c r="H217" s="58" t="str">
        <f t="shared" si="73"/>
        <v/>
      </c>
      <c r="I217" s="58" t="str">
        <f t="shared" si="73"/>
        <v/>
      </c>
      <c r="K217" s="100" t="str">
        <f t="shared" si="69"/>
        <v/>
      </c>
      <c r="U217" s="101"/>
      <c r="V217" s="63" t="str">
        <f t="shared" si="59"/>
        <v/>
      </c>
      <c r="W217" s="63" t="str">
        <f t="shared" si="60"/>
        <v/>
      </c>
      <c r="X217" s="63" t="str">
        <f t="shared" si="61"/>
        <v/>
      </c>
      <c r="Y217" s="63" t="str">
        <f t="shared" si="62"/>
        <v/>
      </c>
      <c r="Z217" s="63" t="str">
        <f t="shared" si="63"/>
        <v/>
      </c>
      <c r="AA217" s="63" t="str">
        <f t="shared" si="64"/>
        <v/>
      </c>
      <c r="AB217" s="37"/>
      <c r="AC217" s="37"/>
      <c r="AD217" s="37"/>
      <c r="AE217" s="82" t="str">
        <f t="shared" si="65"/>
        <v/>
      </c>
      <c r="AF217" s="82" t="str">
        <f t="shared" si="66"/>
        <v/>
      </c>
      <c r="AG217" s="82" t="str">
        <f t="shared" si="67"/>
        <v/>
      </c>
      <c r="AH217" s="125" t="str">
        <f t="shared" si="70"/>
        <v/>
      </c>
      <c r="AI217" s="64" t="str">
        <f t="shared" si="68"/>
        <v/>
      </c>
      <c r="AJ217" s="45" t="str">
        <f>IFERROR(IF(ISNUMBER('Opsparede løndele dec21-feb22'!K215),AI217+'Opsparede løndele dec21-feb22'!K215,AI217),"")</f>
        <v/>
      </c>
    </row>
    <row r="218" spans="1:36" x14ac:dyDescent="0.25">
      <c r="A218" s="50" t="str">
        <f t="shared" si="71"/>
        <v/>
      </c>
      <c r="B218" s="5"/>
      <c r="C218" s="6"/>
      <c r="D218" s="7"/>
      <c r="E218" s="8"/>
      <c r="F218" s="8"/>
      <c r="G218" s="58" t="str">
        <f t="shared" si="73"/>
        <v/>
      </c>
      <c r="H218" s="58" t="str">
        <f t="shared" si="73"/>
        <v/>
      </c>
      <c r="I218" s="58" t="str">
        <f t="shared" si="73"/>
        <v/>
      </c>
      <c r="K218" s="100" t="str">
        <f t="shared" si="69"/>
        <v/>
      </c>
      <c r="U218" s="101"/>
      <c r="V218" s="63" t="str">
        <f t="shared" si="59"/>
        <v/>
      </c>
      <c r="W218" s="63" t="str">
        <f t="shared" si="60"/>
        <v/>
      </c>
      <c r="X218" s="63" t="str">
        <f t="shared" si="61"/>
        <v/>
      </c>
      <c r="Y218" s="63" t="str">
        <f t="shared" si="62"/>
        <v/>
      </c>
      <c r="Z218" s="63" t="str">
        <f t="shared" si="63"/>
        <v/>
      </c>
      <c r="AA218" s="63" t="str">
        <f t="shared" si="64"/>
        <v/>
      </c>
      <c r="AB218" s="37"/>
      <c r="AC218" s="37"/>
      <c r="AD218" s="37"/>
      <c r="AE218" s="82" t="str">
        <f t="shared" si="65"/>
        <v/>
      </c>
      <c r="AF218" s="82" t="str">
        <f t="shared" si="66"/>
        <v/>
      </c>
      <c r="AG218" s="82" t="str">
        <f t="shared" si="67"/>
        <v/>
      </c>
      <c r="AH218" s="125" t="str">
        <f t="shared" si="70"/>
        <v/>
      </c>
      <c r="AI218" s="64" t="str">
        <f t="shared" si="68"/>
        <v/>
      </c>
      <c r="AJ218" s="45" t="str">
        <f>IFERROR(IF(ISNUMBER('Opsparede løndele dec21-feb22'!K216),AI218+'Opsparede løndele dec21-feb22'!K216,AI218),"")</f>
        <v/>
      </c>
    </row>
    <row r="219" spans="1:36" x14ac:dyDescent="0.25">
      <c r="A219" s="50" t="str">
        <f t="shared" si="71"/>
        <v/>
      </c>
      <c r="B219" s="5"/>
      <c r="C219" s="6"/>
      <c r="D219" s="7"/>
      <c r="E219" s="8"/>
      <c r="F219" s="8"/>
      <c r="G219" s="58" t="str">
        <f t="shared" si="73"/>
        <v/>
      </c>
      <c r="H219" s="58" t="str">
        <f t="shared" si="73"/>
        <v/>
      </c>
      <c r="I219" s="58" t="str">
        <f t="shared" si="73"/>
        <v/>
      </c>
      <c r="K219" s="100" t="str">
        <f t="shared" si="69"/>
        <v/>
      </c>
      <c r="U219" s="101"/>
      <c r="V219" s="63" t="str">
        <f t="shared" si="59"/>
        <v/>
      </c>
      <c r="W219" s="63" t="str">
        <f t="shared" si="60"/>
        <v/>
      </c>
      <c r="X219" s="63" t="str">
        <f t="shared" si="61"/>
        <v/>
      </c>
      <c r="Y219" s="63" t="str">
        <f t="shared" si="62"/>
        <v/>
      </c>
      <c r="Z219" s="63" t="str">
        <f t="shared" si="63"/>
        <v/>
      </c>
      <c r="AA219" s="63" t="str">
        <f t="shared" si="64"/>
        <v/>
      </c>
      <c r="AB219" s="37"/>
      <c r="AC219" s="37"/>
      <c r="AD219" s="37"/>
      <c r="AE219" s="82" t="str">
        <f t="shared" si="65"/>
        <v/>
      </c>
      <c r="AF219" s="82" t="str">
        <f t="shared" si="66"/>
        <v/>
      </c>
      <c r="AG219" s="82" t="str">
        <f t="shared" si="67"/>
        <v/>
      </c>
      <c r="AH219" s="125" t="str">
        <f t="shared" si="70"/>
        <v/>
      </c>
      <c r="AI219" s="64" t="str">
        <f t="shared" si="68"/>
        <v/>
      </c>
      <c r="AJ219" s="45" t="str">
        <f>IFERROR(IF(ISNUMBER('Opsparede løndele dec21-feb22'!K217),AI219+'Opsparede løndele dec21-feb22'!K217,AI219),"")</f>
        <v/>
      </c>
    </row>
    <row r="220" spans="1:36" x14ac:dyDescent="0.25">
      <c r="A220" s="50" t="str">
        <f t="shared" si="71"/>
        <v/>
      </c>
      <c r="B220" s="5"/>
      <c r="C220" s="6"/>
      <c r="D220" s="7"/>
      <c r="E220" s="8"/>
      <c r="F220" s="8"/>
      <c r="G220" s="58" t="str">
        <f t="shared" si="73"/>
        <v/>
      </c>
      <c r="H220" s="58" t="str">
        <f t="shared" si="73"/>
        <v/>
      </c>
      <c r="I220" s="58" t="str">
        <f t="shared" si="73"/>
        <v/>
      </c>
      <c r="K220" s="100" t="str">
        <f t="shared" si="69"/>
        <v/>
      </c>
      <c r="U220" s="101"/>
      <c r="V220" s="63" t="str">
        <f t="shared" si="59"/>
        <v/>
      </c>
      <c r="W220" s="63" t="str">
        <f t="shared" si="60"/>
        <v/>
      </c>
      <c r="X220" s="63" t="str">
        <f t="shared" si="61"/>
        <v/>
      </c>
      <c r="Y220" s="63" t="str">
        <f t="shared" si="62"/>
        <v/>
      </c>
      <c r="Z220" s="63" t="str">
        <f t="shared" si="63"/>
        <v/>
      </c>
      <c r="AA220" s="63" t="str">
        <f t="shared" si="64"/>
        <v/>
      </c>
      <c r="AB220" s="37"/>
      <c r="AC220" s="37"/>
      <c r="AD220" s="37"/>
      <c r="AE220" s="82" t="str">
        <f t="shared" si="65"/>
        <v/>
      </c>
      <c r="AF220" s="82" t="str">
        <f t="shared" si="66"/>
        <v/>
      </c>
      <c r="AG220" s="82" t="str">
        <f t="shared" si="67"/>
        <v/>
      </c>
      <c r="AH220" s="125" t="str">
        <f t="shared" si="70"/>
        <v/>
      </c>
      <c r="AI220" s="64" t="str">
        <f t="shared" si="68"/>
        <v/>
      </c>
      <c r="AJ220" s="45" t="str">
        <f>IFERROR(IF(ISNUMBER('Opsparede løndele dec21-feb22'!K218),AI220+'Opsparede løndele dec21-feb22'!K218,AI220),"")</f>
        <v/>
      </c>
    </row>
    <row r="221" spans="1:36" x14ac:dyDescent="0.25">
      <c r="A221" s="50" t="str">
        <f t="shared" si="71"/>
        <v/>
      </c>
      <c r="B221" s="5"/>
      <c r="C221" s="6"/>
      <c r="D221" s="7"/>
      <c r="E221" s="8"/>
      <c r="F221" s="8"/>
      <c r="G221" s="58" t="str">
        <f t="shared" si="73"/>
        <v/>
      </c>
      <c r="H221" s="58" t="str">
        <f t="shared" si="73"/>
        <v/>
      </c>
      <c r="I221" s="58" t="str">
        <f t="shared" si="73"/>
        <v/>
      </c>
      <c r="K221" s="100" t="str">
        <f t="shared" si="69"/>
        <v/>
      </c>
      <c r="U221" s="101"/>
      <c r="V221" s="63" t="str">
        <f t="shared" si="59"/>
        <v/>
      </c>
      <c r="W221" s="63" t="str">
        <f t="shared" si="60"/>
        <v/>
      </c>
      <c r="X221" s="63" t="str">
        <f t="shared" si="61"/>
        <v/>
      </c>
      <c r="Y221" s="63" t="str">
        <f t="shared" si="62"/>
        <v/>
      </c>
      <c r="Z221" s="63" t="str">
        <f t="shared" si="63"/>
        <v/>
      </c>
      <c r="AA221" s="63" t="str">
        <f t="shared" si="64"/>
        <v/>
      </c>
      <c r="AB221" s="37"/>
      <c r="AC221" s="37"/>
      <c r="AD221" s="37"/>
      <c r="AE221" s="82" t="str">
        <f t="shared" si="65"/>
        <v/>
      </c>
      <c r="AF221" s="82" t="str">
        <f t="shared" si="66"/>
        <v/>
      </c>
      <c r="AG221" s="82" t="str">
        <f t="shared" si="67"/>
        <v/>
      </c>
      <c r="AH221" s="125" t="str">
        <f t="shared" si="70"/>
        <v/>
      </c>
      <c r="AI221" s="64" t="str">
        <f t="shared" si="68"/>
        <v/>
      </c>
      <c r="AJ221" s="45" t="str">
        <f>IFERROR(IF(ISNUMBER('Opsparede løndele dec21-feb22'!K219),AI221+'Opsparede løndele dec21-feb22'!K219,AI221),"")</f>
        <v/>
      </c>
    </row>
    <row r="222" spans="1:36" x14ac:dyDescent="0.25">
      <c r="A222" s="50" t="str">
        <f t="shared" si="71"/>
        <v/>
      </c>
      <c r="B222" s="5"/>
      <c r="C222" s="6"/>
      <c r="D222" s="7"/>
      <c r="E222" s="8"/>
      <c r="F222" s="8"/>
      <c r="G222" s="58" t="str">
        <f t="shared" si="73"/>
        <v/>
      </c>
      <c r="H222" s="58" t="str">
        <f t="shared" si="73"/>
        <v/>
      </c>
      <c r="I222" s="58" t="str">
        <f t="shared" si="73"/>
        <v/>
      </c>
      <c r="K222" s="100" t="str">
        <f t="shared" si="69"/>
        <v/>
      </c>
      <c r="U222" s="101"/>
      <c r="V222" s="63" t="str">
        <f t="shared" si="59"/>
        <v/>
      </c>
      <c r="W222" s="63" t="str">
        <f t="shared" si="60"/>
        <v/>
      </c>
      <c r="X222" s="63" t="str">
        <f t="shared" si="61"/>
        <v/>
      </c>
      <c r="Y222" s="63" t="str">
        <f t="shared" si="62"/>
        <v/>
      </c>
      <c r="Z222" s="63" t="str">
        <f t="shared" si="63"/>
        <v/>
      </c>
      <c r="AA222" s="63" t="str">
        <f t="shared" si="64"/>
        <v/>
      </c>
      <c r="AB222" s="37"/>
      <c r="AC222" s="37"/>
      <c r="AD222" s="37"/>
      <c r="AE222" s="82" t="str">
        <f t="shared" si="65"/>
        <v/>
      </c>
      <c r="AF222" s="82" t="str">
        <f t="shared" si="66"/>
        <v/>
      </c>
      <c r="AG222" s="82" t="str">
        <f t="shared" si="67"/>
        <v/>
      </c>
      <c r="AH222" s="125" t="str">
        <f t="shared" si="70"/>
        <v/>
      </c>
      <c r="AI222" s="64" t="str">
        <f t="shared" si="68"/>
        <v/>
      </c>
      <c r="AJ222" s="45" t="str">
        <f>IFERROR(IF(ISNUMBER('Opsparede løndele dec21-feb22'!K220),AI222+'Opsparede løndele dec21-feb22'!K220,AI222),"")</f>
        <v/>
      </c>
    </row>
    <row r="223" spans="1:36" x14ac:dyDescent="0.25">
      <c r="A223" s="50" t="str">
        <f t="shared" si="71"/>
        <v/>
      </c>
      <c r="B223" s="5"/>
      <c r="C223" s="6"/>
      <c r="D223" s="7"/>
      <c r="E223" s="8"/>
      <c r="F223" s="8"/>
      <c r="G223" s="58" t="str">
        <f t="shared" si="73"/>
        <v/>
      </c>
      <c r="H223" s="58" t="str">
        <f t="shared" si="73"/>
        <v/>
      </c>
      <c r="I223" s="58" t="str">
        <f t="shared" si="73"/>
        <v/>
      </c>
      <c r="K223" s="100" t="str">
        <f t="shared" si="69"/>
        <v/>
      </c>
      <c r="U223" s="101"/>
      <c r="V223" s="63" t="str">
        <f t="shared" si="59"/>
        <v/>
      </c>
      <c r="W223" s="63" t="str">
        <f t="shared" si="60"/>
        <v/>
      </c>
      <c r="X223" s="63" t="str">
        <f t="shared" si="61"/>
        <v/>
      </c>
      <c r="Y223" s="63" t="str">
        <f t="shared" si="62"/>
        <v/>
      </c>
      <c r="Z223" s="63" t="str">
        <f t="shared" si="63"/>
        <v/>
      </c>
      <c r="AA223" s="63" t="str">
        <f t="shared" si="64"/>
        <v/>
      </c>
      <c r="AB223" s="37"/>
      <c r="AC223" s="37"/>
      <c r="AD223" s="37"/>
      <c r="AE223" s="82" t="str">
        <f t="shared" si="65"/>
        <v/>
      </c>
      <c r="AF223" s="82" t="str">
        <f t="shared" si="66"/>
        <v/>
      </c>
      <c r="AG223" s="82" t="str">
        <f t="shared" si="67"/>
        <v/>
      </c>
      <c r="AH223" s="125" t="str">
        <f t="shared" si="70"/>
        <v/>
      </c>
      <c r="AI223" s="64" t="str">
        <f t="shared" si="68"/>
        <v/>
      </c>
      <c r="AJ223" s="45" t="str">
        <f>IFERROR(IF(ISNUMBER('Opsparede løndele dec21-feb22'!K221),AI223+'Opsparede løndele dec21-feb22'!K221,AI223),"")</f>
        <v/>
      </c>
    </row>
    <row r="224" spans="1:36" x14ac:dyDescent="0.25">
      <c r="A224" s="50" t="str">
        <f t="shared" si="71"/>
        <v/>
      </c>
      <c r="B224" s="5"/>
      <c r="C224" s="6"/>
      <c r="D224" s="7"/>
      <c r="E224" s="8"/>
      <c r="F224" s="8"/>
      <c r="G224" s="58" t="str">
        <f t="shared" si="73"/>
        <v/>
      </c>
      <c r="H224" s="58" t="str">
        <f t="shared" si="73"/>
        <v/>
      </c>
      <c r="I224" s="58" t="str">
        <f t="shared" si="73"/>
        <v/>
      </c>
      <c r="K224" s="100" t="str">
        <f t="shared" si="69"/>
        <v/>
      </c>
      <c r="U224" s="101"/>
      <c r="V224" s="63" t="str">
        <f t="shared" si="59"/>
        <v/>
      </c>
      <c r="W224" s="63" t="str">
        <f t="shared" si="60"/>
        <v/>
      </c>
      <c r="X224" s="63" t="str">
        <f t="shared" si="61"/>
        <v/>
      </c>
      <c r="Y224" s="63" t="str">
        <f t="shared" si="62"/>
        <v/>
      </c>
      <c r="Z224" s="63" t="str">
        <f t="shared" si="63"/>
        <v/>
      </c>
      <c r="AA224" s="63" t="str">
        <f t="shared" si="64"/>
        <v/>
      </c>
      <c r="AB224" s="37"/>
      <c r="AC224" s="37"/>
      <c r="AD224" s="37"/>
      <c r="AE224" s="82" t="str">
        <f t="shared" si="65"/>
        <v/>
      </c>
      <c r="AF224" s="82" t="str">
        <f t="shared" si="66"/>
        <v/>
      </c>
      <c r="AG224" s="82" t="str">
        <f t="shared" si="67"/>
        <v/>
      </c>
      <c r="AH224" s="125" t="str">
        <f t="shared" si="70"/>
        <v/>
      </c>
      <c r="AI224" s="64" t="str">
        <f t="shared" si="68"/>
        <v/>
      </c>
      <c r="AJ224" s="45" t="str">
        <f>IFERROR(IF(ISNUMBER('Opsparede løndele dec21-feb22'!K222),AI224+'Opsparede løndele dec21-feb22'!K222,AI224),"")</f>
        <v/>
      </c>
    </row>
    <row r="225" spans="1:36" x14ac:dyDescent="0.25">
      <c r="A225" s="50" t="str">
        <f t="shared" si="71"/>
        <v/>
      </c>
      <c r="B225" s="5"/>
      <c r="C225" s="6"/>
      <c r="D225" s="7"/>
      <c r="E225" s="8"/>
      <c r="F225" s="8"/>
      <c r="G225" s="58" t="str">
        <f t="shared" si="73"/>
        <v/>
      </c>
      <c r="H225" s="58" t="str">
        <f t="shared" si="73"/>
        <v/>
      </c>
      <c r="I225" s="58" t="str">
        <f t="shared" si="73"/>
        <v/>
      </c>
      <c r="K225" s="100" t="str">
        <f t="shared" si="69"/>
        <v/>
      </c>
      <c r="U225" s="101"/>
      <c r="V225" s="63" t="str">
        <f t="shared" si="59"/>
        <v/>
      </c>
      <c r="W225" s="63" t="str">
        <f t="shared" si="60"/>
        <v/>
      </c>
      <c r="X225" s="63" t="str">
        <f t="shared" si="61"/>
        <v/>
      </c>
      <c r="Y225" s="63" t="str">
        <f t="shared" si="62"/>
        <v/>
      </c>
      <c r="Z225" s="63" t="str">
        <f t="shared" si="63"/>
        <v/>
      </c>
      <c r="AA225" s="63" t="str">
        <f t="shared" si="64"/>
        <v/>
      </c>
      <c r="AB225" s="37"/>
      <c r="AC225" s="37"/>
      <c r="AD225" s="37"/>
      <c r="AE225" s="82" t="str">
        <f t="shared" si="65"/>
        <v/>
      </c>
      <c r="AF225" s="82" t="str">
        <f t="shared" si="66"/>
        <v/>
      </c>
      <c r="AG225" s="82" t="str">
        <f t="shared" si="67"/>
        <v/>
      </c>
      <c r="AH225" s="125" t="str">
        <f t="shared" si="70"/>
        <v/>
      </c>
      <c r="AI225" s="64" t="str">
        <f t="shared" si="68"/>
        <v/>
      </c>
      <c r="AJ225" s="45" t="str">
        <f>IFERROR(IF(ISNUMBER('Opsparede løndele dec21-feb22'!K223),AI225+'Opsparede løndele dec21-feb22'!K223,AI225),"")</f>
        <v/>
      </c>
    </row>
    <row r="226" spans="1:36" x14ac:dyDescent="0.25">
      <c r="A226" s="50" t="str">
        <f t="shared" si="71"/>
        <v/>
      </c>
      <c r="B226" s="5"/>
      <c r="C226" s="6"/>
      <c r="D226" s="7"/>
      <c r="E226" s="8"/>
      <c r="F226" s="8"/>
      <c r="G226" s="58" t="str">
        <f t="shared" si="73"/>
        <v/>
      </c>
      <c r="H226" s="58" t="str">
        <f t="shared" si="73"/>
        <v/>
      </c>
      <c r="I226" s="58" t="str">
        <f t="shared" si="73"/>
        <v/>
      </c>
      <c r="K226" s="100" t="str">
        <f t="shared" si="69"/>
        <v/>
      </c>
      <c r="U226" s="101"/>
      <c r="V226" s="63" t="str">
        <f t="shared" si="59"/>
        <v/>
      </c>
      <c r="W226" s="63" t="str">
        <f t="shared" si="60"/>
        <v/>
      </c>
      <c r="X226" s="63" t="str">
        <f t="shared" si="61"/>
        <v/>
      </c>
      <c r="Y226" s="63" t="str">
        <f t="shared" si="62"/>
        <v/>
      </c>
      <c r="Z226" s="63" t="str">
        <f t="shared" si="63"/>
        <v/>
      </c>
      <c r="AA226" s="63" t="str">
        <f t="shared" si="64"/>
        <v/>
      </c>
      <c r="AB226" s="37"/>
      <c r="AC226" s="37"/>
      <c r="AD226" s="37"/>
      <c r="AE226" s="82" t="str">
        <f t="shared" si="65"/>
        <v/>
      </c>
      <c r="AF226" s="82" t="str">
        <f t="shared" si="66"/>
        <v/>
      </c>
      <c r="AG226" s="82" t="str">
        <f t="shared" si="67"/>
        <v/>
      </c>
      <c r="AH226" s="125" t="str">
        <f t="shared" si="70"/>
        <v/>
      </c>
      <c r="AI226" s="64" t="str">
        <f t="shared" si="68"/>
        <v/>
      </c>
      <c r="AJ226" s="45" t="str">
        <f>IFERROR(IF(ISNUMBER('Opsparede løndele dec21-feb22'!K224),AI226+'Opsparede løndele dec21-feb22'!K224,AI226),"")</f>
        <v/>
      </c>
    </row>
    <row r="227" spans="1:36" x14ac:dyDescent="0.25">
      <c r="A227" s="50" t="str">
        <f t="shared" si="71"/>
        <v/>
      </c>
      <c r="B227" s="5"/>
      <c r="C227" s="6"/>
      <c r="D227" s="7"/>
      <c r="E227" s="8"/>
      <c r="F227" s="8"/>
      <c r="G227" s="58" t="str">
        <f t="shared" ref="G227:I236" si="74">IF(AND(ISNUMBER($E227),ISNUMBER($F227)),MAX(MIN(NETWORKDAYS(IF($E227&lt;=VLOOKUP(G$6,Matrix_antal_dage,5,FALSE),VLOOKUP(G$6,Matrix_antal_dage,5,FALSE),$E227),IF($F227&gt;=VLOOKUP(G$6,Matrix_antal_dage,6,FALSE),VLOOKUP(G$6,Matrix_antal_dage,6,FALSE),$F227),helligdage),VLOOKUP(G$6,Matrix_antal_dage,7,FALSE)),0),"")</f>
        <v/>
      </c>
      <c r="H227" s="58" t="str">
        <f t="shared" si="74"/>
        <v/>
      </c>
      <c r="I227" s="58" t="str">
        <f t="shared" si="74"/>
        <v/>
      </c>
      <c r="K227" s="100" t="str">
        <f t="shared" si="69"/>
        <v/>
      </c>
      <c r="U227" s="101"/>
      <c r="V227" s="63" t="str">
        <f t="shared" si="59"/>
        <v/>
      </c>
      <c r="W227" s="63" t="str">
        <f t="shared" si="60"/>
        <v/>
      </c>
      <c r="X227" s="63" t="str">
        <f t="shared" si="61"/>
        <v/>
      </c>
      <c r="Y227" s="63" t="str">
        <f t="shared" si="62"/>
        <v/>
      </c>
      <c r="Z227" s="63" t="str">
        <f t="shared" si="63"/>
        <v/>
      </c>
      <c r="AA227" s="63" t="str">
        <f t="shared" si="64"/>
        <v/>
      </c>
      <c r="AB227" s="37"/>
      <c r="AC227" s="37"/>
      <c r="AD227" s="37"/>
      <c r="AE227" s="82" t="str">
        <f t="shared" si="65"/>
        <v/>
      </c>
      <c r="AF227" s="82" t="str">
        <f t="shared" si="66"/>
        <v/>
      </c>
      <c r="AG227" s="82" t="str">
        <f t="shared" si="67"/>
        <v/>
      </c>
      <c r="AH227" s="125" t="str">
        <f t="shared" si="70"/>
        <v/>
      </c>
      <c r="AI227" s="64" t="str">
        <f t="shared" si="68"/>
        <v/>
      </c>
      <c r="AJ227" s="45" t="str">
        <f>IFERROR(IF(ISNUMBER('Opsparede løndele dec21-feb22'!K225),AI227+'Opsparede løndele dec21-feb22'!K225,AI227),"")</f>
        <v/>
      </c>
    </row>
    <row r="228" spans="1:36" x14ac:dyDescent="0.25">
      <c r="A228" s="50" t="str">
        <f t="shared" si="71"/>
        <v/>
      </c>
      <c r="B228" s="5"/>
      <c r="C228" s="6"/>
      <c r="D228" s="7"/>
      <c r="E228" s="8"/>
      <c r="F228" s="8"/>
      <c r="G228" s="58" t="str">
        <f t="shared" si="74"/>
        <v/>
      </c>
      <c r="H228" s="58" t="str">
        <f t="shared" si="74"/>
        <v/>
      </c>
      <c r="I228" s="58" t="str">
        <f t="shared" si="74"/>
        <v/>
      </c>
      <c r="K228" s="100" t="str">
        <f t="shared" si="69"/>
        <v/>
      </c>
      <c r="U228" s="101"/>
      <c r="V228" s="63" t="str">
        <f t="shared" si="59"/>
        <v/>
      </c>
      <c r="W228" s="63" t="str">
        <f t="shared" si="60"/>
        <v/>
      </c>
      <c r="X228" s="63" t="str">
        <f t="shared" si="61"/>
        <v/>
      </c>
      <c r="Y228" s="63" t="str">
        <f t="shared" si="62"/>
        <v/>
      </c>
      <c r="Z228" s="63" t="str">
        <f t="shared" si="63"/>
        <v/>
      </c>
      <c r="AA228" s="63" t="str">
        <f t="shared" si="64"/>
        <v/>
      </c>
      <c r="AB228" s="37"/>
      <c r="AC228" s="37"/>
      <c r="AD228" s="37"/>
      <c r="AE228" s="82" t="str">
        <f t="shared" si="65"/>
        <v/>
      </c>
      <c r="AF228" s="82" t="str">
        <f t="shared" si="66"/>
        <v/>
      </c>
      <c r="AG228" s="82" t="str">
        <f t="shared" si="67"/>
        <v/>
      </c>
      <c r="AH228" s="125" t="str">
        <f t="shared" si="70"/>
        <v/>
      </c>
      <c r="AI228" s="64" t="str">
        <f t="shared" si="68"/>
        <v/>
      </c>
      <c r="AJ228" s="45" t="str">
        <f>IFERROR(IF(ISNUMBER('Opsparede løndele dec21-feb22'!K226),AI228+'Opsparede løndele dec21-feb22'!K226,AI228),"")</f>
        <v/>
      </c>
    </row>
    <row r="229" spans="1:36" x14ac:dyDescent="0.25">
      <c r="A229" s="50" t="str">
        <f t="shared" si="71"/>
        <v/>
      </c>
      <c r="B229" s="5"/>
      <c r="C229" s="6"/>
      <c r="D229" s="7"/>
      <c r="E229" s="8"/>
      <c r="F229" s="8"/>
      <c r="G229" s="58" t="str">
        <f t="shared" si="74"/>
        <v/>
      </c>
      <c r="H229" s="58" t="str">
        <f t="shared" si="74"/>
        <v/>
      </c>
      <c r="I229" s="58" t="str">
        <f t="shared" si="74"/>
        <v/>
      </c>
      <c r="K229" s="100" t="str">
        <f t="shared" si="69"/>
        <v/>
      </c>
      <c r="U229" s="101"/>
      <c r="V229" s="63" t="str">
        <f t="shared" si="59"/>
        <v/>
      </c>
      <c r="W229" s="63" t="str">
        <f t="shared" si="60"/>
        <v/>
      </c>
      <c r="X229" s="63" t="str">
        <f t="shared" si="61"/>
        <v/>
      </c>
      <c r="Y229" s="63" t="str">
        <f t="shared" si="62"/>
        <v/>
      </c>
      <c r="Z229" s="63" t="str">
        <f t="shared" si="63"/>
        <v/>
      </c>
      <c r="AA229" s="63" t="str">
        <f t="shared" si="64"/>
        <v/>
      </c>
      <c r="AB229" s="37"/>
      <c r="AC229" s="37"/>
      <c r="AD229" s="37"/>
      <c r="AE229" s="82" t="str">
        <f t="shared" si="65"/>
        <v/>
      </c>
      <c r="AF229" s="82" t="str">
        <f t="shared" si="66"/>
        <v/>
      </c>
      <c r="AG229" s="82" t="str">
        <f t="shared" si="67"/>
        <v/>
      </c>
      <c r="AH229" s="125" t="str">
        <f t="shared" si="70"/>
        <v/>
      </c>
      <c r="AI229" s="64" t="str">
        <f t="shared" si="68"/>
        <v/>
      </c>
      <c r="AJ229" s="45" t="str">
        <f>IFERROR(IF(ISNUMBER('Opsparede løndele dec21-feb22'!K227),AI229+'Opsparede løndele dec21-feb22'!K227,AI229),"")</f>
        <v/>
      </c>
    </row>
    <row r="230" spans="1:36" x14ac:dyDescent="0.25">
      <c r="A230" s="50" t="str">
        <f t="shared" si="71"/>
        <v/>
      </c>
      <c r="B230" s="5"/>
      <c r="C230" s="6"/>
      <c r="D230" s="7"/>
      <c r="E230" s="8"/>
      <c r="F230" s="8"/>
      <c r="G230" s="58" t="str">
        <f t="shared" si="74"/>
        <v/>
      </c>
      <c r="H230" s="58" t="str">
        <f t="shared" si="74"/>
        <v/>
      </c>
      <c r="I230" s="58" t="str">
        <f t="shared" si="74"/>
        <v/>
      </c>
      <c r="K230" s="100" t="str">
        <f t="shared" si="69"/>
        <v/>
      </c>
      <c r="U230" s="101"/>
      <c r="V230" s="63" t="str">
        <f t="shared" si="59"/>
        <v/>
      </c>
      <c r="W230" s="63" t="str">
        <f t="shared" si="60"/>
        <v/>
      </c>
      <c r="X230" s="63" t="str">
        <f t="shared" si="61"/>
        <v/>
      </c>
      <c r="Y230" s="63" t="str">
        <f t="shared" si="62"/>
        <v/>
      </c>
      <c r="Z230" s="63" t="str">
        <f t="shared" si="63"/>
        <v/>
      </c>
      <c r="AA230" s="63" t="str">
        <f t="shared" si="64"/>
        <v/>
      </c>
      <c r="AB230" s="37"/>
      <c r="AC230" s="37"/>
      <c r="AD230" s="37"/>
      <c r="AE230" s="82" t="str">
        <f t="shared" si="65"/>
        <v/>
      </c>
      <c r="AF230" s="82" t="str">
        <f t="shared" si="66"/>
        <v/>
      </c>
      <c r="AG230" s="82" t="str">
        <f t="shared" si="67"/>
        <v/>
      </c>
      <c r="AH230" s="125" t="str">
        <f t="shared" si="70"/>
        <v/>
      </c>
      <c r="AI230" s="64" t="str">
        <f t="shared" si="68"/>
        <v/>
      </c>
      <c r="AJ230" s="45" t="str">
        <f>IFERROR(IF(ISNUMBER('Opsparede løndele dec21-feb22'!K228),AI230+'Opsparede løndele dec21-feb22'!K228,AI230),"")</f>
        <v/>
      </c>
    </row>
    <row r="231" spans="1:36" x14ac:dyDescent="0.25">
      <c r="A231" s="50" t="str">
        <f t="shared" si="71"/>
        <v/>
      </c>
      <c r="B231" s="5"/>
      <c r="C231" s="6"/>
      <c r="D231" s="7"/>
      <c r="E231" s="8"/>
      <c r="F231" s="8"/>
      <c r="G231" s="58" t="str">
        <f t="shared" si="74"/>
        <v/>
      </c>
      <c r="H231" s="58" t="str">
        <f t="shared" si="74"/>
        <v/>
      </c>
      <c r="I231" s="58" t="str">
        <f t="shared" si="74"/>
        <v/>
      </c>
      <c r="K231" s="100" t="str">
        <f t="shared" si="69"/>
        <v/>
      </c>
      <c r="U231" s="101"/>
      <c r="V231" s="63" t="str">
        <f t="shared" si="59"/>
        <v/>
      </c>
      <c r="W231" s="63" t="str">
        <f t="shared" si="60"/>
        <v/>
      </c>
      <c r="X231" s="63" t="str">
        <f t="shared" si="61"/>
        <v/>
      </c>
      <c r="Y231" s="63" t="str">
        <f t="shared" si="62"/>
        <v/>
      </c>
      <c r="Z231" s="63" t="str">
        <f t="shared" si="63"/>
        <v/>
      </c>
      <c r="AA231" s="63" t="str">
        <f t="shared" si="64"/>
        <v/>
      </c>
      <c r="AB231" s="37"/>
      <c r="AC231" s="37"/>
      <c r="AD231" s="37"/>
      <c r="AE231" s="82" t="str">
        <f t="shared" si="65"/>
        <v/>
      </c>
      <c r="AF231" s="82" t="str">
        <f t="shared" si="66"/>
        <v/>
      </c>
      <c r="AG231" s="82" t="str">
        <f t="shared" si="67"/>
        <v/>
      </c>
      <c r="AH231" s="125" t="str">
        <f t="shared" si="70"/>
        <v/>
      </c>
      <c r="AI231" s="64" t="str">
        <f t="shared" si="68"/>
        <v/>
      </c>
      <c r="AJ231" s="45" t="str">
        <f>IFERROR(IF(ISNUMBER('Opsparede løndele dec21-feb22'!K229),AI231+'Opsparede løndele dec21-feb22'!K229,AI231),"")</f>
        <v/>
      </c>
    </row>
    <row r="232" spans="1:36" x14ac:dyDescent="0.25">
      <c r="A232" s="50" t="str">
        <f t="shared" si="71"/>
        <v/>
      </c>
      <c r="B232" s="5"/>
      <c r="C232" s="6"/>
      <c r="D232" s="7"/>
      <c r="E232" s="8"/>
      <c r="F232" s="8"/>
      <c r="G232" s="58" t="str">
        <f t="shared" si="74"/>
        <v/>
      </c>
      <c r="H232" s="58" t="str">
        <f t="shared" si="74"/>
        <v/>
      </c>
      <c r="I232" s="58" t="str">
        <f t="shared" si="74"/>
        <v/>
      </c>
      <c r="K232" s="100" t="str">
        <f t="shared" si="69"/>
        <v/>
      </c>
      <c r="U232" s="101"/>
      <c r="V232" s="63" t="str">
        <f t="shared" si="59"/>
        <v/>
      </c>
      <c r="W232" s="63" t="str">
        <f t="shared" si="60"/>
        <v/>
      </c>
      <c r="X232" s="63" t="str">
        <f t="shared" si="61"/>
        <v/>
      </c>
      <c r="Y232" s="63" t="str">
        <f t="shared" si="62"/>
        <v/>
      </c>
      <c r="Z232" s="63" t="str">
        <f t="shared" si="63"/>
        <v/>
      </c>
      <c r="AA232" s="63" t="str">
        <f t="shared" si="64"/>
        <v/>
      </c>
      <c r="AB232" s="37"/>
      <c r="AC232" s="37"/>
      <c r="AD232" s="37"/>
      <c r="AE232" s="82" t="str">
        <f t="shared" si="65"/>
        <v/>
      </c>
      <c r="AF232" s="82" t="str">
        <f t="shared" si="66"/>
        <v/>
      </c>
      <c r="AG232" s="82" t="str">
        <f t="shared" si="67"/>
        <v/>
      </c>
      <c r="AH232" s="125" t="str">
        <f t="shared" si="70"/>
        <v/>
      </c>
      <c r="AI232" s="64" t="str">
        <f t="shared" si="68"/>
        <v/>
      </c>
      <c r="AJ232" s="45" t="str">
        <f>IFERROR(IF(ISNUMBER('Opsparede løndele dec21-feb22'!K230),AI232+'Opsparede løndele dec21-feb22'!K230,AI232),"")</f>
        <v/>
      </c>
    </row>
    <row r="233" spans="1:36" x14ac:dyDescent="0.25">
      <c r="A233" s="50" t="str">
        <f t="shared" si="71"/>
        <v/>
      </c>
      <c r="B233" s="5"/>
      <c r="C233" s="6"/>
      <c r="D233" s="7"/>
      <c r="E233" s="8"/>
      <c r="F233" s="8"/>
      <c r="G233" s="58" t="str">
        <f t="shared" si="74"/>
        <v/>
      </c>
      <c r="H233" s="58" t="str">
        <f t="shared" si="74"/>
        <v/>
      </c>
      <c r="I233" s="58" t="str">
        <f t="shared" si="74"/>
        <v/>
      </c>
      <c r="K233" s="100" t="str">
        <f t="shared" si="69"/>
        <v/>
      </c>
      <c r="U233" s="101"/>
      <c r="V233" s="63" t="str">
        <f t="shared" si="59"/>
        <v/>
      </c>
      <c r="W233" s="63" t="str">
        <f t="shared" si="60"/>
        <v/>
      </c>
      <c r="X233" s="63" t="str">
        <f t="shared" si="61"/>
        <v/>
      </c>
      <c r="Y233" s="63" t="str">
        <f t="shared" si="62"/>
        <v/>
      </c>
      <c r="Z233" s="63" t="str">
        <f t="shared" si="63"/>
        <v/>
      </c>
      <c r="AA233" s="63" t="str">
        <f t="shared" si="64"/>
        <v/>
      </c>
      <c r="AB233" s="37"/>
      <c r="AC233" s="37"/>
      <c r="AD233" s="37"/>
      <c r="AE233" s="82" t="str">
        <f t="shared" si="65"/>
        <v/>
      </c>
      <c r="AF233" s="82" t="str">
        <f t="shared" si="66"/>
        <v/>
      </c>
      <c r="AG233" s="82" t="str">
        <f t="shared" si="67"/>
        <v/>
      </c>
      <c r="AH233" s="125" t="str">
        <f t="shared" si="70"/>
        <v/>
      </c>
      <c r="AI233" s="64" t="str">
        <f t="shared" si="68"/>
        <v/>
      </c>
      <c r="AJ233" s="45" t="str">
        <f>IFERROR(IF(ISNUMBER('Opsparede løndele dec21-feb22'!K231),AI233+'Opsparede løndele dec21-feb22'!K231,AI233),"")</f>
        <v/>
      </c>
    </row>
    <row r="234" spans="1:36" x14ac:dyDescent="0.25">
      <c r="A234" s="50" t="str">
        <f t="shared" si="71"/>
        <v/>
      </c>
      <c r="B234" s="5"/>
      <c r="C234" s="6"/>
      <c r="D234" s="7"/>
      <c r="E234" s="8"/>
      <c r="F234" s="8"/>
      <c r="G234" s="58" t="str">
        <f t="shared" si="74"/>
        <v/>
      </c>
      <c r="H234" s="58" t="str">
        <f t="shared" si="74"/>
        <v/>
      </c>
      <c r="I234" s="58" t="str">
        <f t="shared" si="74"/>
        <v/>
      </c>
      <c r="K234" s="100" t="str">
        <f t="shared" si="69"/>
        <v/>
      </c>
      <c r="U234" s="101"/>
      <c r="V234" s="63" t="str">
        <f t="shared" si="59"/>
        <v/>
      </c>
      <c r="W234" s="63" t="str">
        <f t="shared" si="60"/>
        <v/>
      </c>
      <c r="X234" s="63" t="str">
        <f t="shared" si="61"/>
        <v/>
      </c>
      <c r="Y234" s="63" t="str">
        <f t="shared" si="62"/>
        <v/>
      </c>
      <c r="Z234" s="63" t="str">
        <f t="shared" si="63"/>
        <v/>
      </c>
      <c r="AA234" s="63" t="str">
        <f t="shared" si="64"/>
        <v/>
      </c>
      <c r="AB234" s="37"/>
      <c r="AC234" s="37"/>
      <c r="AD234" s="37"/>
      <c r="AE234" s="82" t="str">
        <f t="shared" si="65"/>
        <v/>
      </c>
      <c r="AF234" s="82" t="str">
        <f t="shared" si="66"/>
        <v/>
      </c>
      <c r="AG234" s="82" t="str">
        <f t="shared" si="67"/>
        <v/>
      </c>
      <c r="AH234" s="125" t="str">
        <f t="shared" si="70"/>
        <v/>
      </c>
      <c r="AI234" s="64" t="str">
        <f t="shared" si="68"/>
        <v/>
      </c>
      <c r="AJ234" s="45" t="str">
        <f>IFERROR(IF(ISNUMBER('Opsparede løndele dec21-feb22'!K232),AI234+'Opsparede løndele dec21-feb22'!K232,AI234),"")</f>
        <v/>
      </c>
    </row>
    <row r="235" spans="1:36" x14ac:dyDescent="0.25">
      <c r="A235" s="50" t="str">
        <f t="shared" si="71"/>
        <v/>
      </c>
      <c r="B235" s="5"/>
      <c r="C235" s="6"/>
      <c r="D235" s="7"/>
      <c r="E235" s="8"/>
      <c r="F235" s="8"/>
      <c r="G235" s="58" t="str">
        <f t="shared" si="74"/>
        <v/>
      </c>
      <c r="H235" s="58" t="str">
        <f t="shared" si="74"/>
        <v/>
      </c>
      <c r="I235" s="58" t="str">
        <f t="shared" si="74"/>
        <v/>
      </c>
      <c r="K235" s="100" t="str">
        <f t="shared" si="69"/>
        <v/>
      </c>
      <c r="U235" s="101"/>
      <c r="V235" s="63" t="str">
        <f t="shared" si="59"/>
        <v/>
      </c>
      <c r="W235" s="63" t="str">
        <f t="shared" si="60"/>
        <v/>
      </c>
      <c r="X235" s="63" t="str">
        <f t="shared" si="61"/>
        <v/>
      </c>
      <c r="Y235" s="63" t="str">
        <f t="shared" si="62"/>
        <v/>
      </c>
      <c r="Z235" s="63" t="str">
        <f t="shared" si="63"/>
        <v/>
      </c>
      <c r="AA235" s="63" t="str">
        <f t="shared" si="64"/>
        <v/>
      </c>
      <c r="AB235" s="37"/>
      <c r="AC235" s="37"/>
      <c r="AD235" s="37"/>
      <c r="AE235" s="82" t="str">
        <f t="shared" si="65"/>
        <v/>
      </c>
      <c r="AF235" s="82" t="str">
        <f t="shared" si="66"/>
        <v/>
      </c>
      <c r="AG235" s="82" t="str">
        <f t="shared" si="67"/>
        <v/>
      </c>
      <c r="AH235" s="125" t="str">
        <f t="shared" si="70"/>
        <v/>
      </c>
      <c r="AI235" s="64" t="str">
        <f t="shared" si="68"/>
        <v/>
      </c>
      <c r="AJ235" s="45" t="str">
        <f>IFERROR(IF(ISNUMBER('Opsparede løndele dec21-feb22'!K233),AI235+'Opsparede løndele dec21-feb22'!K233,AI235),"")</f>
        <v/>
      </c>
    </row>
    <row r="236" spans="1:36" x14ac:dyDescent="0.25">
      <c r="A236" s="50" t="str">
        <f t="shared" si="71"/>
        <v/>
      </c>
      <c r="B236" s="5"/>
      <c r="C236" s="6"/>
      <c r="D236" s="7"/>
      <c r="E236" s="8"/>
      <c r="F236" s="8"/>
      <c r="G236" s="58" t="str">
        <f t="shared" si="74"/>
        <v/>
      </c>
      <c r="H236" s="58" t="str">
        <f t="shared" si="74"/>
        <v/>
      </c>
      <c r="I236" s="58" t="str">
        <f t="shared" si="74"/>
        <v/>
      </c>
      <c r="K236" s="100" t="str">
        <f t="shared" si="69"/>
        <v/>
      </c>
      <c r="U236" s="101"/>
      <c r="V236" s="63" t="str">
        <f t="shared" si="59"/>
        <v/>
      </c>
      <c r="W236" s="63" t="str">
        <f t="shared" si="60"/>
        <v/>
      </c>
      <c r="X236" s="63" t="str">
        <f t="shared" si="61"/>
        <v/>
      </c>
      <c r="Y236" s="63" t="str">
        <f t="shared" si="62"/>
        <v/>
      </c>
      <c r="Z236" s="63" t="str">
        <f t="shared" si="63"/>
        <v/>
      </c>
      <c r="AA236" s="63" t="str">
        <f t="shared" si="64"/>
        <v/>
      </c>
      <c r="AB236" s="37"/>
      <c r="AC236" s="37"/>
      <c r="AD236" s="37"/>
      <c r="AE236" s="82" t="str">
        <f t="shared" si="65"/>
        <v/>
      </c>
      <c r="AF236" s="82" t="str">
        <f t="shared" si="66"/>
        <v/>
      </c>
      <c r="AG236" s="82" t="str">
        <f t="shared" si="67"/>
        <v/>
      </c>
      <c r="AH236" s="125" t="str">
        <f t="shared" si="70"/>
        <v/>
      </c>
      <c r="AI236" s="64" t="str">
        <f t="shared" si="68"/>
        <v/>
      </c>
      <c r="AJ236" s="45" t="str">
        <f>IFERROR(IF(ISNUMBER('Opsparede løndele dec21-feb22'!K234),AI236+'Opsparede løndele dec21-feb22'!K234,AI236),"")</f>
        <v/>
      </c>
    </row>
    <row r="237" spans="1:36" x14ac:dyDescent="0.25">
      <c r="A237" s="50" t="str">
        <f t="shared" si="71"/>
        <v/>
      </c>
      <c r="B237" s="5"/>
      <c r="C237" s="6"/>
      <c r="D237" s="7"/>
      <c r="E237" s="8"/>
      <c r="F237" s="8"/>
      <c r="G237" s="58" t="str">
        <f t="shared" ref="G237:I246" si="75">IF(AND(ISNUMBER($E237),ISNUMBER($F237)),MAX(MIN(NETWORKDAYS(IF($E237&lt;=VLOOKUP(G$6,Matrix_antal_dage,5,FALSE),VLOOKUP(G$6,Matrix_antal_dage,5,FALSE),$E237),IF($F237&gt;=VLOOKUP(G$6,Matrix_antal_dage,6,FALSE),VLOOKUP(G$6,Matrix_antal_dage,6,FALSE),$F237),helligdage),VLOOKUP(G$6,Matrix_antal_dage,7,FALSE)),0),"")</f>
        <v/>
      </c>
      <c r="H237" s="58" t="str">
        <f t="shared" si="75"/>
        <v/>
      </c>
      <c r="I237" s="58" t="str">
        <f t="shared" si="75"/>
        <v/>
      </c>
      <c r="K237" s="100" t="str">
        <f t="shared" si="69"/>
        <v/>
      </c>
      <c r="U237" s="101"/>
      <c r="V237" s="63" t="str">
        <f t="shared" si="59"/>
        <v/>
      </c>
      <c r="W237" s="63" t="str">
        <f t="shared" si="60"/>
        <v/>
      </c>
      <c r="X237" s="63" t="str">
        <f t="shared" si="61"/>
        <v/>
      </c>
      <c r="Y237" s="63" t="str">
        <f t="shared" si="62"/>
        <v/>
      </c>
      <c r="Z237" s="63" t="str">
        <f t="shared" si="63"/>
        <v/>
      </c>
      <c r="AA237" s="63" t="str">
        <f t="shared" si="64"/>
        <v/>
      </c>
      <c r="AB237" s="37"/>
      <c r="AC237" s="37"/>
      <c r="AD237" s="37"/>
      <c r="AE237" s="82" t="str">
        <f t="shared" si="65"/>
        <v/>
      </c>
      <c r="AF237" s="82" t="str">
        <f t="shared" si="66"/>
        <v/>
      </c>
      <c r="AG237" s="82" t="str">
        <f t="shared" si="67"/>
        <v/>
      </c>
      <c r="AH237" s="125" t="str">
        <f t="shared" si="70"/>
        <v/>
      </c>
      <c r="AI237" s="64" t="str">
        <f t="shared" si="68"/>
        <v/>
      </c>
      <c r="AJ237" s="45" t="str">
        <f>IFERROR(IF(ISNUMBER('Opsparede løndele dec21-feb22'!K235),AI237+'Opsparede løndele dec21-feb22'!K235,AI237),"")</f>
        <v/>
      </c>
    </row>
    <row r="238" spans="1:36" x14ac:dyDescent="0.25">
      <c r="A238" s="50" t="str">
        <f t="shared" si="71"/>
        <v/>
      </c>
      <c r="B238" s="5"/>
      <c r="C238" s="6"/>
      <c r="D238" s="7"/>
      <c r="E238" s="8"/>
      <c r="F238" s="8"/>
      <c r="G238" s="58" t="str">
        <f t="shared" si="75"/>
        <v/>
      </c>
      <c r="H238" s="58" t="str">
        <f t="shared" si="75"/>
        <v/>
      </c>
      <c r="I238" s="58" t="str">
        <f t="shared" si="75"/>
        <v/>
      </c>
      <c r="K238" s="100" t="str">
        <f t="shared" si="69"/>
        <v/>
      </c>
      <c r="U238" s="101"/>
      <c r="V238" s="63" t="str">
        <f t="shared" si="59"/>
        <v/>
      </c>
      <c r="W238" s="63" t="str">
        <f t="shared" si="60"/>
        <v/>
      </c>
      <c r="X238" s="63" t="str">
        <f t="shared" si="61"/>
        <v/>
      </c>
      <c r="Y238" s="63" t="str">
        <f t="shared" si="62"/>
        <v/>
      </c>
      <c r="Z238" s="63" t="str">
        <f t="shared" si="63"/>
        <v/>
      </c>
      <c r="AA238" s="63" t="str">
        <f t="shared" si="64"/>
        <v/>
      </c>
      <c r="AB238" s="37"/>
      <c r="AC238" s="37"/>
      <c r="AD238" s="37"/>
      <c r="AE238" s="82" t="str">
        <f t="shared" si="65"/>
        <v/>
      </c>
      <c r="AF238" s="82" t="str">
        <f t="shared" si="66"/>
        <v/>
      </c>
      <c r="AG238" s="82" t="str">
        <f t="shared" si="67"/>
        <v/>
      </c>
      <c r="AH238" s="125" t="str">
        <f t="shared" si="70"/>
        <v/>
      </c>
      <c r="AI238" s="64" t="str">
        <f t="shared" si="68"/>
        <v/>
      </c>
      <c r="AJ238" s="45" t="str">
        <f>IFERROR(IF(ISNUMBER('Opsparede løndele dec21-feb22'!K236),AI238+'Opsparede løndele dec21-feb22'!K236,AI238),"")</f>
        <v/>
      </c>
    </row>
    <row r="239" spans="1:36" x14ac:dyDescent="0.25">
      <c r="A239" s="50" t="str">
        <f t="shared" si="71"/>
        <v/>
      </c>
      <c r="B239" s="5"/>
      <c r="C239" s="6"/>
      <c r="D239" s="7"/>
      <c r="E239" s="8"/>
      <c r="F239" s="8"/>
      <c r="G239" s="58" t="str">
        <f t="shared" si="75"/>
        <v/>
      </c>
      <c r="H239" s="58" t="str">
        <f t="shared" si="75"/>
        <v/>
      </c>
      <c r="I239" s="58" t="str">
        <f t="shared" si="75"/>
        <v/>
      </c>
      <c r="K239" s="100" t="str">
        <f t="shared" si="69"/>
        <v/>
      </c>
      <c r="U239" s="101"/>
      <c r="V239" s="63" t="str">
        <f t="shared" si="59"/>
        <v/>
      </c>
      <c r="W239" s="63" t="str">
        <f t="shared" si="60"/>
        <v/>
      </c>
      <c r="X239" s="63" t="str">
        <f t="shared" si="61"/>
        <v/>
      </c>
      <c r="Y239" s="63" t="str">
        <f t="shared" si="62"/>
        <v/>
      </c>
      <c r="Z239" s="63" t="str">
        <f t="shared" si="63"/>
        <v/>
      </c>
      <c r="AA239" s="63" t="str">
        <f t="shared" si="64"/>
        <v/>
      </c>
      <c r="AB239" s="37"/>
      <c r="AC239" s="37"/>
      <c r="AD239" s="37"/>
      <c r="AE239" s="82" t="str">
        <f t="shared" si="65"/>
        <v/>
      </c>
      <c r="AF239" s="82" t="str">
        <f t="shared" si="66"/>
        <v/>
      </c>
      <c r="AG239" s="82" t="str">
        <f t="shared" si="67"/>
        <v/>
      </c>
      <c r="AH239" s="125" t="str">
        <f t="shared" si="70"/>
        <v/>
      </c>
      <c r="AI239" s="64" t="str">
        <f t="shared" si="68"/>
        <v/>
      </c>
      <c r="AJ239" s="45" t="str">
        <f>IFERROR(IF(ISNUMBER('Opsparede løndele dec21-feb22'!K237),AI239+'Opsparede løndele dec21-feb22'!K237,AI239),"")</f>
        <v/>
      </c>
    </row>
    <row r="240" spans="1:36" x14ac:dyDescent="0.25">
      <c r="A240" s="50" t="str">
        <f t="shared" si="71"/>
        <v/>
      </c>
      <c r="B240" s="5"/>
      <c r="C240" s="6"/>
      <c r="D240" s="7"/>
      <c r="E240" s="8"/>
      <c r="F240" s="8"/>
      <c r="G240" s="58" t="str">
        <f t="shared" si="75"/>
        <v/>
      </c>
      <c r="H240" s="58" t="str">
        <f t="shared" si="75"/>
        <v/>
      </c>
      <c r="I240" s="58" t="str">
        <f t="shared" si="75"/>
        <v/>
      </c>
      <c r="K240" s="100" t="str">
        <f t="shared" si="69"/>
        <v/>
      </c>
      <c r="U240" s="101"/>
      <c r="V240" s="63" t="str">
        <f t="shared" si="59"/>
        <v/>
      </c>
      <c r="W240" s="63" t="str">
        <f t="shared" si="60"/>
        <v/>
      </c>
      <c r="X240" s="63" t="str">
        <f t="shared" si="61"/>
        <v/>
      </c>
      <c r="Y240" s="63" t="str">
        <f t="shared" si="62"/>
        <v/>
      </c>
      <c r="Z240" s="63" t="str">
        <f t="shared" si="63"/>
        <v/>
      </c>
      <c r="AA240" s="63" t="str">
        <f t="shared" si="64"/>
        <v/>
      </c>
      <c r="AB240" s="37"/>
      <c r="AC240" s="37"/>
      <c r="AD240" s="37"/>
      <c r="AE240" s="82" t="str">
        <f t="shared" si="65"/>
        <v/>
      </c>
      <c r="AF240" s="82" t="str">
        <f t="shared" si="66"/>
        <v/>
      </c>
      <c r="AG240" s="82" t="str">
        <f t="shared" si="67"/>
        <v/>
      </c>
      <c r="AH240" s="125" t="str">
        <f t="shared" si="70"/>
        <v/>
      </c>
      <c r="AI240" s="64" t="str">
        <f t="shared" si="68"/>
        <v/>
      </c>
      <c r="AJ240" s="45" t="str">
        <f>IFERROR(IF(ISNUMBER('Opsparede løndele dec21-feb22'!K238),AI240+'Opsparede løndele dec21-feb22'!K238,AI240),"")</f>
        <v/>
      </c>
    </row>
    <row r="241" spans="1:36" x14ac:dyDescent="0.25">
      <c r="A241" s="50" t="str">
        <f t="shared" si="71"/>
        <v/>
      </c>
      <c r="B241" s="5"/>
      <c r="C241" s="6"/>
      <c r="D241" s="7"/>
      <c r="E241" s="8"/>
      <c r="F241" s="8"/>
      <c r="G241" s="58" t="str">
        <f t="shared" si="75"/>
        <v/>
      </c>
      <c r="H241" s="58" t="str">
        <f t="shared" si="75"/>
        <v/>
      </c>
      <c r="I241" s="58" t="str">
        <f t="shared" si="75"/>
        <v/>
      </c>
      <c r="K241" s="100" t="str">
        <f t="shared" si="69"/>
        <v/>
      </c>
      <c r="U241" s="101"/>
      <c r="V241" s="63" t="str">
        <f t="shared" si="59"/>
        <v/>
      </c>
      <c r="W241" s="63" t="str">
        <f t="shared" si="60"/>
        <v/>
      </c>
      <c r="X241" s="63" t="str">
        <f t="shared" si="61"/>
        <v/>
      </c>
      <c r="Y241" s="63" t="str">
        <f t="shared" si="62"/>
        <v/>
      </c>
      <c r="Z241" s="63" t="str">
        <f t="shared" si="63"/>
        <v/>
      </c>
      <c r="AA241" s="63" t="str">
        <f t="shared" si="64"/>
        <v/>
      </c>
      <c r="AB241" s="37"/>
      <c r="AC241" s="37"/>
      <c r="AD241" s="37"/>
      <c r="AE241" s="82" t="str">
        <f t="shared" si="65"/>
        <v/>
      </c>
      <c r="AF241" s="82" t="str">
        <f t="shared" si="66"/>
        <v/>
      </c>
      <c r="AG241" s="82" t="str">
        <f t="shared" si="67"/>
        <v/>
      </c>
      <c r="AH241" s="125" t="str">
        <f t="shared" si="70"/>
        <v/>
      </c>
      <c r="AI241" s="64" t="str">
        <f t="shared" si="68"/>
        <v/>
      </c>
      <c r="AJ241" s="45" t="str">
        <f>IFERROR(IF(ISNUMBER('Opsparede løndele dec21-feb22'!K239),AI241+'Opsparede løndele dec21-feb22'!K239,AI241),"")</f>
        <v/>
      </c>
    </row>
    <row r="242" spans="1:36" x14ac:dyDescent="0.25">
      <c r="A242" s="50" t="str">
        <f t="shared" si="71"/>
        <v/>
      </c>
      <c r="B242" s="5"/>
      <c r="C242" s="6"/>
      <c r="D242" s="7"/>
      <c r="E242" s="8"/>
      <c r="F242" s="8"/>
      <c r="G242" s="58" t="str">
        <f t="shared" si="75"/>
        <v/>
      </c>
      <c r="H242" s="58" t="str">
        <f t="shared" si="75"/>
        <v/>
      </c>
      <c r="I242" s="58" t="str">
        <f t="shared" si="75"/>
        <v/>
      </c>
      <c r="K242" s="100" t="str">
        <f t="shared" si="69"/>
        <v/>
      </c>
      <c r="U242" s="101"/>
      <c r="V242" s="63" t="str">
        <f t="shared" si="59"/>
        <v/>
      </c>
      <c r="W242" s="63" t="str">
        <f t="shared" si="60"/>
        <v/>
      </c>
      <c r="X242" s="63" t="str">
        <f t="shared" si="61"/>
        <v/>
      </c>
      <c r="Y242" s="63" t="str">
        <f t="shared" si="62"/>
        <v/>
      </c>
      <c r="Z242" s="63" t="str">
        <f t="shared" si="63"/>
        <v/>
      </c>
      <c r="AA242" s="63" t="str">
        <f t="shared" si="64"/>
        <v/>
      </c>
      <c r="AB242" s="37"/>
      <c r="AC242" s="37"/>
      <c r="AD242" s="37"/>
      <c r="AE242" s="82" t="str">
        <f t="shared" si="65"/>
        <v/>
      </c>
      <c r="AF242" s="82" t="str">
        <f t="shared" si="66"/>
        <v/>
      </c>
      <c r="AG242" s="82" t="str">
        <f t="shared" si="67"/>
        <v/>
      </c>
      <c r="AH242" s="125" t="str">
        <f t="shared" si="70"/>
        <v/>
      </c>
      <c r="AI242" s="64" t="str">
        <f t="shared" si="68"/>
        <v/>
      </c>
      <c r="AJ242" s="45" t="str">
        <f>IFERROR(IF(ISNUMBER('Opsparede løndele dec21-feb22'!K240),AI242+'Opsparede løndele dec21-feb22'!K240,AI242),"")</f>
        <v/>
      </c>
    </row>
    <row r="243" spans="1:36" x14ac:dyDescent="0.25">
      <c r="A243" s="50" t="str">
        <f t="shared" si="71"/>
        <v/>
      </c>
      <c r="B243" s="5"/>
      <c r="C243" s="6"/>
      <c r="D243" s="7"/>
      <c r="E243" s="8"/>
      <c r="F243" s="8"/>
      <c r="G243" s="58" t="str">
        <f t="shared" si="75"/>
        <v/>
      </c>
      <c r="H243" s="58" t="str">
        <f t="shared" si="75"/>
        <v/>
      </c>
      <c r="I243" s="58" t="str">
        <f t="shared" si="75"/>
        <v/>
      </c>
      <c r="K243" s="100" t="str">
        <f t="shared" si="69"/>
        <v/>
      </c>
      <c r="U243" s="101"/>
      <c r="V243" s="63" t="str">
        <f t="shared" si="59"/>
        <v/>
      </c>
      <c r="W243" s="63" t="str">
        <f t="shared" si="60"/>
        <v/>
      </c>
      <c r="X243" s="63" t="str">
        <f t="shared" si="61"/>
        <v/>
      </c>
      <c r="Y243" s="63" t="str">
        <f t="shared" si="62"/>
        <v/>
      </c>
      <c r="Z243" s="63" t="str">
        <f t="shared" si="63"/>
        <v/>
      </c>
      <c r="AA243" s="63" t="str">
        <f t="shared" si="64"/>
        <v/>
      </c>
      <c r="AB243" s="37"/>
      <c r="AC243" s="37"/>
      <c r="AD243" s="37"/>
      <c r="AE243" s="82" t="str">
        <f t="shared" si="65"/>
        <v/>
      </c>
      <c r="AF243" s="82" t="str">
        <f t="shared" si="66"/>
        <v/>
      </c>
      <c r="AG243" s="82" t="str">
        <f t="shared" si="67"/>
        <v/>
      </c>
      <c r="AH243" s="125" t="str">
        <f t="shared" si="70"/>
        <v/>
      </c>
      <c r="AI243" s="64" t="str">
        <f t="shared" si="68"/>
        <v/>
      </c>
      <c r="AJ243" s="45" t="str">
        <f>IFERROR(IF(ISNUMBER('Opsparede løndele dec21-feb22'!K241),AI243+'Opsparede løndele dec21-feb22'!K241,AI243),"")</f>
        <v/>
      </c>
    </row>
    <row r="244" spans="1:36" x14ac:dyDescent="0.25">
      <c r="A244" s="50" t="str">
        <f t="shared" si="71"/>
        <v/>
      </c>
      <c r="B244" s="5"/>
      <c r="C244" s="6"/>
      <c r="D244" s="7"/>
      <c r="E244" s="8"/>
      <c r="F244" s="8"/>
      <c r="G244" s="58" t="str">
        <f t="shared" si="75"/>
        <v/>
      </c>
      <c r="H244" s="58" t="str">
        <f t="shared" si="75"/>
        <v/>
      </c>
      <c r="I244" s="58" t="str">
        <f t="shared" si="75"/>
        <v/>
      </c>
      <c r="K244" s="100" t="str">
        <f t="shared" si="69"/>
        <v/>
      </c>
      <c r="U244" s="101"/>
      <c r="V244" s="63" t="str">
        <f t="shared" si="59"/>
        <v/>
      </c>
      <c r="W244" s="63" t="str">
        <f t="shared" si="60"/>
        <v/>
      </c>
      <c r="X244" s="63" t="str">
        <f t="shared" si="61"/>
        <v/>
      </c>
      <c r="Y244" s="63" t="str">
        <f t="shared" si="62"/>
        <v/>
      </c>
      <c r="Z244" s="63" t="str">
        <f t="shared" si="63"/>
        <v/>
      </c>
      <c r="AA244" s="63" t="str">
        <f t="shared" si="64"/>
        <v/>
      </c>
      <c r="AB244" s="37"/>
      <c r="AC244" s="37"/>
      <c r="AD244" s="37"/>
      <c r="AE244" s="82" t="str">
        <f t="shared" si="65"/>
        <v/>
      </c>
      <c r="AF244" s="82" t="str">
        <f t="shared" si="66"/>
        <v/>
      </c>
      <c r="AG244" s="82" t="str">
        <f t="shared" si="67"/>
        <v/>
      </c>
      <c r="AH244" s="125" t="str">
        <f t="shared" si="70"/>
        <v/>
      </c>
      <c r="AI244" s="64" t="str">
        <f t="shared" si="68"/>
        <v/>
      </c>
      <c r="AJ244" s="45" t="str">
        <f>IFERROR(IF(ISNUMBER('Opsparede løndele dec21-feb22'!K242),AI244+'Opsparede løndele dec21-feb22'!K242,AI244),"")</f>
        <v/>
      </c>
    </row>
    <row r="245" spans="1:36" x14ac:dyDescent="0.25">
      <c r="A245" s="50" t="str">
        <f t="shared" si="71"/>
        <v/>
      </c>
      <c r="B245" s="5"/>
      <c r="C245" s="6"/>
      <c r="D245" s="7"/>
      <c r="E245" s="8"/>
      <c r="F245" s="8"/>
      <c r="G245" s="58" t="str">
        <f t="shared" si="75"/>
        <v/>
      </c>
      <c r="H245" s="58" t="str">
        <f t="shared" si="75"/>
        <v/>
      </c>
      <c r="I245" s="58" t="str">
        <f t="shared" si="75"/>
        <v/>
      </c>
      <c r="K245" s="100" t="str">
        <f t="shared" si="69"/>
        <v/>
      </c>
      <c r="U245" s="101"/>
      <c r="V245" s="63" t="str">
        <f t="shared" si="59"/>
        <v/>
      </c>
      <c r="W245" s="63" t="str">
        <f t="shared" si="60"/>
        <v/>
      </c>
      <c r="X245" s="63" t="str">
        <f t="shared" si="61"/>
        <v/>
      </c>
      <c r="Y245" s="63" t="str">
        <f t="shared" si="62"/>
        <v/>
      </c>
      <c r="Z245" s="63" t="str">
        <f t="shared" si="63"/>
        <v/>
      </c>
      <c r="AA245" s="63" t="str">
        <f t="shared" si="64"/>
        <v/>
      </c>
      <c r="AB245" s="37"/>
      <c r="AC245" s="37"/>
      <c r="AD245" s="37"/>
      <c r="AE245" s="82" t="str">
        <f t="shared" si="65"/>
        <v/>
      </c>
      <c r="AF245" s="82" t="str">
        <f t="shared" si="66"/>
        <v/>
      </c>
      <c r="AG245" s="82" t="str">
        <f t="shared" si="67"/>
        <v/>
      </c>
      <c r="AH245" s="125" t="str">
        <f t="shared" si="70"/>
        <v/>
      </c>
      <c r="AI245" s="64" t="str">
        <f t="shared" si="68"/>
        <v/>
      </c>
      <c r="AJ245" s="45" t="str">
        <f>IFERROR(IF(ISNUMBER('Opsparede løndele dec21-feb22'!K243),AI245+'Opsparede løndele dec21-feb22'!K243,AI245),"")</f>
        <v/>
      </c>
    </row>
    <row r="246" spans="1:36" x14ac:dyDescent="0.25">
      <c r="A246" s="50" t="str">
        <f t="shared" si="71"/>
        <v/>
      </c>
      <c r="B246" s="5"/>
      <c r="C246" s="6"/>
      <c r="D246" s="7"/>
      <c r="E246" s="8"/>
      <c r="F246" s="8"/>
      <c r="G246" s="58" t="str">
        <f t="shared" si="75"/>
        <v/>
      </c>
      <c r="H246" s="58" t="str">
        <f t="shared" si="75"/>
        <v/>
      </c>
      <c r="I246" s="58" t="str">
        <f t="shared" si="75"/>
        <v/>
      </c>
      <c r="K246" s="100" t="str">
        <f t="shared" si="69"/>
        <v/>
      </c>
      <c r="U246" s="101"/>
      <c r="V246" s="63" t="str">
        <f t="shared" si="59"/>
        <v/>
      </c>
      <c r="W246" s="63" t="str">
        <f t="shared" si="60"/>
        <v/>
      </c>
      <c r="X246" s="63" t="str">
        <f t="shared" si="61"/>
        <v/>
      </c>
      <c r="Y246" s="63" t="str">
        <f t="shared" si="62"/>
        <v/>
      </c>
      <c r="Z246" s="63" t="str">
        <f t="shared" si="63"/>
        <v/>
      </c>
      <c r="AA246" s="63" t="str">
        <f t="shared" si="64"/>
        <v/>
      </c>
      <c r="AB246" s="37"/>
      <c r="AC246" s="37"/>
      <c r="AD246" s="37"/>
      <c r="AE246" s="82" t="str">
        <f t="shared" si="65"/>
        <v/>
      </c>
      <c r="AF246" s="82" t="str">
        <f t="shared" si="66"/>
        <v/>
      </c>
      <c r="AG246" s="82" t="str">
        <f t="shared" si="67"/>
        <v/>
      </c>
      <c r="AH246" s="125" t="str">
        <f t="shared" si="70"/>
        <v/>
      </c>
      <c r="AI246" s="64" t="str">
        <f t="shared" si="68"/>
        <v/>
      </c>
      <c r="AJ246" s="45" t="str">
        <f>IFERROR(IF(ISNUMBER('Opsparede løndele dec21-feb22'!K244),AI246+'Opsparede løndele dec21-feb22'!K244,AI246),"")</f>
        <v/>
      </c>
    </row>
    <row r="247" spans="1:36" x14ac:dyDescent="0.25">
      <c r="A247" s="50" t="str">
        <f t="shared" si="71"/>
        <v/>
      </c>
      <c r="B247" s="5"/>
      <c r="C247" s="6"/>
      <c r="D247" s="7"/>
      <c r="E247" s="8"/>
      <c r="F247" s="8"/>
      <c r="G247" s="58" t="str">
        <f t="shared" ref="G247:I256" si="76">IF(AND(ISNUMBER($E247),ISNUMBER($F247)),MAX(MIN(NETWORKDAYS(IF($E247&lt;=VLOOKUP(G$6,Matrix_antal_dage,5,FALSE),VLOOKUP(G$6,Matrix_antal_dage,5,FALSE),$E247),IF($F247&gt;=VLOOKUP(G$6,Matrix_antal_dage,6,FALSE),VLOOKUP(G$6,Matrix_antal_dage,6,FALSE),$F247),helligdage),VLOOKUP(G$6,Matrix_antal_dage,7,FALSE)),0),"")</f>
        <v/>
      </c>
      <c r="H247" s="58" t="str">
        <f t="shared" si="76"/>
        <v/>
      </c>
      <c r="I247" s="58" t="str">
        <f t="shared" si="76"/>
        <v/>
      </c>
      <c r="K247" s="100" t="str">
        <f t="shared" si="69"/>
        <v/>
      </c>
      <c r="U247" s="101"/>
      <c r="V247" s="63" t="str">
        <f t="shared" si="59"/>
        <v/>
      </c>
      <c r="W247" s="63" t="str">
        <f t="shared" si="60"/>
        <v/>
      </c>
      <c r="X247" s="63" t="str">
        <f t="shared" si="61"/>
        <v/>
      </c>
      <c r="Y247" s="63" t="str">
        <f t="shared" si="62"/>
        <v/>
      </c>
      <c r="Z247" s="63" t="str">
        <f t="shared" si="63"/>
        <v/>
      </c>
      <c r="AA247" s="63" t="str">
        <f t="shared" si="64"/>
        <v/>
      </c>
      <c r="AB247" s="37"/>
      <c r="AC247" s="37"/>
      <c r="AD247" s="37"/>
      <c r="AE247" s="82" t="str">
        <f t="shared" si="65"/>
        <v/>
      </c>
      <c r="AF247" s="82" t="str">
        <f t="shared" si="66"/>
        <v/>
      </c>
      <c r="AG247" s="82" t="str">
        <f t="shared" si="67"/>
        <v/>
      </c>
      <c r="AH247" s="125" t="str">
        <f t="shared" si="70"/>
        <v/>
      </c>
      <c r="AI247" s="64" t="str">
        <f t="shared" si="68"/>
        <v/>
      </c>
      <c r="AJ247" s="45" t="str">
        <f>IFERROR(IF(ISNUMBER('Opsparede løndele dec21-feb22'!K245),AI247+'Opsparede løndele dec21-feb22'!K245,AI247),"")</f>
        <v/>
      </c>
    </row>
    <row r="248" spans="1:36" x14ac:dyDescent="0.25">
      <c r="A248" s="50" t="str">
        <f t="shared" si="71"/>
        <v/>
      </c>
      <c r="B248" s="5"/>
      <c r="C248" s="6"/>
      <c r="D248" s="7"/>
      <c r="E248" s="8"/>
      <c r="F248" s="8"/>
      <c r="G248" s="58" t="str">
        <f t="shared" si="76"/>
        <v/>
      </c>
      <c r="H248" s="58" t="str">
        <f t="shared" si="76"/>
        <v/>
      </c>
      <c r="I248" s="58" t="str">
        <f t="shared" si="76"/>
        <v/>
      </c>
      <c r="K248" s="100" t="str">
        <f t="shared" si="69"/>
        <v/>
      </c>
      <c r="U248" s="101"/>
      <c r="V248" s="63" t="str">
        <f t="shared" si="59"/>
        <v/>
      </c>
      <c r="W248" s="63" t="str">
        <f t="shared" si="60"/>
        <v/>
      </c>
      <c r="X248" s="63" t="str">
        <f t="shared" si="61"/>
        <v/>
      </c>
      <c r="Y248" s="63" t="str">
        <f t="shared" si="62"/>
        <v/>
      </c>
      <c r="Z248" s="63" t="str">
        <f t="shared" si="63"/>
        <v/>
      </c>
      <c r="AA248" s="63" t="str">
        <f t="shared" si="64"/>
        <v/>
      </c>
      <c r="AB248" s="37"/>
      <c r="AC248" s="37"/>
      <c r="AD248" s="37"/>
      <c r="AE248" s="82" t="str">
        <f t="shared" si="65"/>
        <v/>
      </c>
      <c r="AF248" s="82" t="str">
        <f t="shared" si="66"/>
        <v/>
      </c>
      <c r="AG248" s="82" t="str">
        <f t="shared" si="67"/>
        <v/>
      </c>
      <c r="AH248" s="125" t="str">
        <f t="shared" si="70"/>
        <v/>
      </c>
      <c r="AI248" s="64" t="str">
        <f t="shared" si="68"/>
        <v/>
      </c>
      <c r="AJ248" s="45" t="str">
        <f>IFERROR(IF(ISNUMBER('Opsparede løndele dec21-feb22'!K246),AI248+'Opsparede løndele dec21-feb22'!K246,AI248),"")</f>
        <v/>
      </c>
    </row>
    <row r="249" spans="1:36" x14ac:dyDescent="0.25">
      <c r="A249" s="50" t="str">
        <f t="shared" si="71"/>
        <v/>
      </c>
      <c r="B249" s="5"/>
      <c r="C249" s="6"/>
      <c r="D249" s="7"/>
      <c r="E249" s="8"/>
      <c r="F249" s="8"/>
      <c r="G249" s="58" t="str">
        <f t="shared" si="76"/>
        <v/>
      </c>
      <c r="H249" s="58" t="str">
        <f t="shared" si="76"/>
        <v/>
      </c>
      <c r="I249" s="58" t="str">
        <f t="shared" si="76"/>
        <v/>
      </c>
      <c r="K249" s="100" t="str">
        <f t="shared" si="69"/>
        <v/>
      </c>
      <c r="U249" s="101"/>
      <c r="V249" s="63" t="str">
        <f t="shared" si="59"/>
        <v/>
      </c>
      <c r="W249" s="63" t="str">
        <f t="shared" si="60"/>
        <v/>
      </c>
      <c r="X249" s="63" t="str">
        <f t="shared" si="61"/>
        <v/>
      </c>
      <c r="Y249" s="63" t="str">
        <f t="shared" si="62"/>
        <v/>
      </c>
      <c r="Z249" s="63" t="str">
        <f t="shared" si="63"/>
        <v/>
      </c>
      <c r="AA249" s="63" t="str">
        <f t="shared" si="64"/>
        <v/>
      </c>
      <c r="AB249" s="37"/>
      <c r="AC249" s="37"/>
      <c r="AD249" s="37"/>
      <c r="AE249" s="82" t="str">
        <f t="shared" si="65"/>
        <v/>
      </c>
      <c r="AF249" s="82" t="str">
        <f t="shared" si="66"/>
        <v/>
      </c>
      <c r="AG249" s="82" t="str">
        <f t="shared" si="67"/>
        <v/>
      </c>
      <c r="AH249" s="125" t="str">
        <f t="shared" si="70"/>
        <v/>
      </c>
      <c r="AI249" s="64" t="str">
        <f t="shared" si="68"/>
        <v/>
      </c>
      <c r="AJ249" s="45" t="str">
        <f>IFERROR(IF(ISNUMBER('Opsparede løndele dec21-feb22'!K247),AI249+'Opsparede løndele dec21-feb22'!K247,AI249),"")</f>
        <v/>
      </c>
    </row>
    <row r="250" spans="1:36" x14ac:dyDescent="0.25">
      <c r="A250" s="50" t="str">
        <f t="shared" si="71"/>
        <v/>
      </c>
      <c r="B250" s="5"/>
      <c r="C250" s="6"/>
      <c r="D250" s="7"/>
      <c r="E250" s="8"/>
      <c r="F250" s="8"/>
      <c r="G250" s="58" t="str">
        <f t="shared" si="76"/>
        <v/>
      </c>
      <c r="H250" s="58" t="str">
        <f t="shared" si="76"/>
        <v/>
      </c>
      <c r="I250" s="58" t="str">
        <f t="shared" si="76"/>
        <v/>
      </c>
      <c r="K250" s="100" t="str">
        <f t="shared" si="69"/>
        <v/>
      </c>
      <c r="U250" s="101"/>
      <c r="V250" s="63" t="str">
        <f t="shared" si="59"/>
        <v/>
      </c>
      <c r="W250" s="63" t="str">
        <f t="shared" si="60"/>
        <v/>
      </c>
      <c r="X250" s="63" t="str">
        <f t="shared" si="61"/>
        <v/>
      </c>
      <c r="Y250" s="63" t="str">
        <f t="shared" si="62"/>
        <v/>
      </c>
      <c r="Z250" s="63" t="str">
        <f t="shared" si="63"/>
        <v/>
      </c>
      <c r="AA250" s="63" t="str">
        <f t="shared" si="64"/>
        <v/>
      </c>
      <c r="AB250" s="37"/>
      <c r="AC250" s="37"/>
      <c r="AD250" s="37"/>
      <c r="AE250" s="82" t="str">
        <f t="shared" si="65"/>
        <v/>
      </c>
      <c r="AF250" s="82" t="str">
        <f t="shared" si="66"/>
        <v/>
      </c>
      <c r="AG250" s="82" t="str">
        <f t="shared" si="67"/>
        <v/>
      </c>
      <c r="AH250" s="125" t="str">
        <f t="shared" si="70"/>
        <v/>
      </c>
      <c r="AI250" s="64" t="str">
        <f t="shared" si="68"/>
        <v/>
      </c>
      <c r="AJ250" s="45" t="str">
        <f>IFERROR(IF(ISNUMBER('Opsparede løndele dec21-feb22'!K248),AI250+'Opsparede løndele dec21-feb22'!K248,AI250),"")</f>
        <v/>
      </c>
    </row>
    <row r="251" spans="1:36" x14ac:dyDescent="0.25">
      <c r="A251" s="50" t="str">
        <f t="shared" si="71"/>
        <v/>
      </c>
      <c r="B251" s="5"/>
      <c r="C251" s="6"/>
      <c r="D251" s="7"/>
      <c r="E251" s="8"/>
      <c r="F251" s="8"/>
      <c r="G251" s="58" t="str">
        <f t="shared" si="76"/>
        <v/>
      </c>
      <c r="H251" s="58" t="str">
        <f t="shared" si="76"/>
        <v/>
      </c>
      <c r="I251" s="58" t="str">
        <f t="shared" si="76"/>
        <v/>
      </c>
      <c r="K251" s="100" t="str">
        <f t="shared" si="69"/>
        <v/>
      </c>
      <c r="U251" s="101"/>
      <c r="V251" s="63" t="str">
        <f t="shared" si="59"/>
        <v/>
      </c>
      <c r="W251" s="63" t="str">
        <f t="shared" si="60"/>
        <v/>
      </c>
      <c r="X251" s="63" t="str">
        <f t="shared" si="61"/>
        <v/>
      </c>
      <c r="Y251" s="63" t="str">
        <f t="shared" si="62"/>
        <v/>
      </c>
      <c r="Z251" s="63" t="str">
        <f t="shared" si="63"/>
        <v/>
      </c>
      <c r="AA251" s="63" t="str">
        <f t="shared" si="64"/>
        <v/>
      </c>
      <c r="AB251" s="37"/>
      <c r="AC251" s="37"/>
      <c r="AD251" s="37"/>
      <c r="AE251" s="82" t="str">
        <f t="shared" si="65"/>
        <v/>
      </c>
      <c r="AF251" s="82" t="str">
        <f t="shared" si="66"/>
        <v/>
      </c>
      <c r="AG251" s="82" t="str">
        <f t="shared" si="67"/>
        <v/>
      </c>
      <c r="AH251" s="125" t="str">
        <f t="shared" si="70"/>
        <v/>
      </c>
      <c r="AI251" s="64" t="str">
        <f t="shared" si="68"/>
        <v/>
      </c>
      <c r="AJ251" s="45" t="str">
        <f>IFERROR(IF(ISNUMBER('Opsparede løndele dec21-feb22'!K249),AI251+'Opsparede løndele dec21-feb22'!K249,AI251),"")</f>
        <v/>
      </c>
    </row>
    <row r="252" spans="1:36" x14ac:dyDescent="0.25">
      <c r="A252" s="50" t="str">
        <f t="shared" si="71"/>
        <v/>
      </c>
      <c r="B252" s="5"/>
      <c r="C252" s="6"/>
      <c r="D252" s="7"/>
      <c r="E252" s="8"/>
      <c r="F252" s="8"/>
      <c r="G252" s="58" t="str">
        <f t="shared" si="76"/>
        <v/>
      </c>
      <c r="H252" s="58" t="str">
        <f t="shared" si="76"/>
        <v/>
      </c>
      <c r="I252" s="58" t="str">
        <f t="shared" si="76"/>
        <v/>
      </c>
      <c r="K252" s="100" t="str">
        <f t="shared" si="69"/>
        <v/>
      </c>
      <c r="U252" s="101"/>
      <c r="V252" s="63" t="str">
        <f t="shared" si="59"/>
        <v/>
      </c>
      <c r="W252" s="63" t="str">
        <f t="shared" si="60"/>
        <v/>
      </c>
      <c r="X252" s="63" t="str">
        <f t="shared" si="61"/>
        <v/>
      </c>
      <c r="Y252" s="63" t="str">
        <f t="shared" si="62"/>
        <v/>
      </c>
      <c r="Z252" s="63" t="str">
        <f t="shared" si="63"/>
        <v/>
      </c>
      <c r="AA252" s="63" t="str">
        <f t="shared" si="64"/>
        <v/>
      </c>
      <c r="AB252" s="37"/>
      <c r="AC252" s="37"/>
      <c r="AD252" s="37"/>
      <c r="AE252" s="82" t="str">
        <f t="shared" si="65"/>
        <v/>
      </c>
      <c r="AF252" s="82" t="str">
        <f t="shared" si="66"/>
        <v/>
      </c>
      <c r="AG252" s="82" t="str">
        <f t="shared" si="67"/>
        <v/>
      </c>
      <c r="AH252" s="125" t="str">
        <f t="shared" si="70"/>
        <v/>
      </c>
      <c r="AI252" s="64" t="str">
        <f t="shared" si="68"/>
        <v/>
      </c>
      <c r="AJ252" s="45" t="str">
        <f>IFERROR(IF(ISNUMBER('Opsparede løndele dec21-feb22'!K250),AI252+'Opsparede løndele dec21-feb22'!K250,AI252),"")</f>
        <v/>
      </c>
    </row>
    <row r="253" spans="1:36" x14ac:dyDescent="0.25">
      <c r="A253" s="50" t="str">
        <f t="shared" si="71"/>
        <v/>
      </c>
      <c r="B253" s="5"/>
      <c r="C253" s="6"/>
      <c r="D253" s="7"/>
      <c r="E253" s="8"/>
      <c r="F253" s="8"/>
      <c r="G253" s="58" t="str">
        <f t="shared" si="76"/>
        <v/>
      </c>
      <c r="H253" s="58" t="str">
        <f t="shared" si="76"/>
        <v/>
      </c>
      <c r="I253" s="58" t="str">
        <f t="shared" si="76"/>
        <v/>
      </c>
      <c r="K253" s="100" t="str">
        <f t="shared" si="69"/>
        <v/>
      </c>
      <c r="U253" s="101"/>
      <c r="V253" s="63" t="str">
        <f t="shared" si="59"/>
        <v/>
      </c>
      <c r="W253" s="63" t="str">
        <f t="shared" si="60"/>
        <v/>
      </c>
      <c r="X253" s="63" t="str">
        <f t="shared" si="61"/>
        <v/>
      </c>
      <c r="Y253" s="63" t="str">
        <f t="shared" si="62"/>
        <v/>
      </c>
      <c r="Z253" s="63" t="str">
        <f t="shared" si="63"/>
        <v/>
      </c>
      <c r="AA253" s="63" t="str">
        <f t="shared" si="64"/>
        <v/>
      </c>
      <c r="AB253" s="37"/>
      <c r="AC253" s="37"/>
      <c r="AD253" s="37"/>
      <c r="AE253" s="82" t="str">
        <f t="shared" si="65"/>
        <v/>
      </c>
      <c r="AF253" s="82" t="str">
        <f t="shared" si="66"/>
        <v/>
      </c>
      <c r="AG253" s="82" t="str">
        <f t="shared" si="67"/>
        <v/>
      </c>
      <c r="AH253" s="125" t="str">
        <f t="shared" si="70"/>
        <v/>
      </c>
      <c r="AI253" s="64" t="str">
        <f t="shared" si="68"/>
        <v/>
      </c>
      <c r="AJ253" s="45" t="str">
        <f>IFERROR(IF(ISNUMBER('Opsparede løndele dec21-feb22'!K251),AI253+'Opsparede løndele dec21-feb22'!K251,AI253),"")</f>
        <v/>
      </c>
    </row>
    <row r="254" spans="1:36" x14ac:dyDescent="0.25">
      <c r="A254" s="50" t="str">
        <f t="shared" si="71"/>
        <v/>
      </c>
      <c r="B254" s="5"/>
      <c r="C254" s="6"/>
      <c r="D254" s="7"/>
      <c r="E254" s="8"/>
      <c r="F254" s="8"/>
      <c r="G254" s="58" t="str">
        <f t="shared" si="76"/>
        <v/>
      </c>
      <c r="H254" s="58" t="str">
        <f t="shared" si="76"/>
        <v/>
      </c>
      <c r="I254" s="58" t="str">
        <f t="shared" si="76"/>
        <v/>
      </c>
      <c r="K254" s="100" t="str">
        <f t="shared" si="69"/>
        <v/>
      </c>
      <c r="U254" s="101"/>
      <c r="V254" s="63" t="str">
        <f t="shared" si="59"/>
        <v/>
      </c>
      <c r="W254" s="63" t="str">
        <f t="shared" si="60"/>
        <v/>
      </c>
      <c r="X254" s="63" t="str">
        <f t="shared" si="61"/>
        <v/>
      </c>
      <c r="Y254" s="63" t="str">
        <f t="shared" si="62"/>
        <v/>
      </c>
      <c r="Z254" s="63" t="str">
        <f t="shared" si="63"/>
        <v/>
      </c>
      <c r="AA254" s="63" t="str">
        <f t="shared" si="64"/>
        <v/>
      </c>
      <c r="AB254" s="37"/>
      <c r="AC254" s="37"/>
      <c r="AD254" s="37"/>
      <c r="AE254" s="82" t="str">
        <f t="shared" si="65"/>
        <v/>
      </c>
      <c r="AF254" s="82" t="str">
        <f t="shared" si="66"/>
        <v/>
      </c>
      <c r="AG254" s="82" t="str">
        <f t="shared" si="67"/>
        <v/>
      </c>
      <c r="AH254" s="125" t="str">
        <f t="shared" si="70"/>
        <v/>
      </c>
      <c r="AI254" s="64" t="str">
        <f t="shared" si="68"/>
        <v/>
      </c>
      <c r="AJ254" s="45" t="str">
        <f>IFERROR(IF(ISNUMBER('Opsparede løndele dec21-feb22'!K252),AI254+'Opsparede løndele dec21-feb22'!K252,AI254),"")</f>
        <v/>
      </c>
    </row>
    <row r="255" spans="1:36" x14ac:dyDescent="0.25">
      <c r="A255" s="50" t="str">
        <f t="shared" si="71"/>
        <v/>
      </c>
      <c r="B255" s="5"/>
      <c r="C255" s="6"/>
      <c r="D255" s="7"/>
      <c r="E255" s="8"/>
      <c r="F255" s="8"/>
      <c r="G255" s="58" t="str">
        <f t="shared" si="76"/>
        <v/>
      </c>
      <c r="H255" s="58" t="str">
        <f t="shared" si="76"/>
        <v/>
      </c>
      <c r="I255" s="58" t="str">
        <f t="shared" si="76"/>
        <v/>
      </c>
      <c r="K255" s="100" t="str">
        <f t="shared" si="69"/>
        <v/>
      </c>
      <c r="U255" s="101"/>
      <c r="V255" s="63" t="str">
        <f t="shared" si="59"/>
        <v/>
      </c>
      <c r="W255" s="63" t="str">
        <f t="shared" si="60"/>
        <v/>
      </c>
      <c r="X255" s="63" t="str">
        <f t="shared" si="61"/>
        <v/>
      </c>
      <c r="Y255" s="63" t="str">
        <f t="shared" si="62"/>
        <v/>
      </c>
      <c r="Z255" s="63" t="str">
        <f t="shared" si="63"/>
        <v/>
      </c>
      <c r="AA255" s="63" t="str">
        <f t="shared" si="64"/>
        <v/>
      </c>
      <c r="AB255" s="37"/>
      <c r="AC255" s="37"/>
      <c r="AD255" s="37"/>
      <c r="AE255" s="82" t="str">
        <f t="shared" si="65"/>
        <v/>
      </c>
      <c r="AF255" s="82" t="str">
        <f t="shared" si="66"/>
        <v/>
      </c>
      <c r="AG255" s="82" t="str">
        <f t="shared" si="67"/>
        <v/>
      </c>
      <c r="AH255" s="125" t="str">
        <f t="shared" si="70"/>
        <v/>
      </c>
      <c r="AI255" s="64" t="str">
        <f t="shared" si="68"/>
        <v/>
      </c>
      <c r="AJ255" s="45" t="str">
        <f>IFERROR(IF(ISNUMBER('Opsparede løndele dec21-feb22'!K253),AI255+'Opsparede løndele dec21-feb22'!K253,AI255),"")</f>
        <v/>
      </c>
    </row>
    <row r="256" spans="1:36" x14ac:dyDescent="0.25">
      <c r="A256" s="50" t="str">
        <f t="shared" si="71"/>
        <v/>
      </c>
      <c r="B256" s="5"/>
      <c r="C256" s="6"/>
      <c r="D256" s="7"/>
      <c r="E256" s="8"/>
      <c r="F256" s="8"/>
      <c r="G256" s="58" t="str">
        <f t="shared" si="76"/>
        <v/>
      </c>
      <c r="H256" s="58" t="str">
        <f t="shared" si="76"/>
        <v/>
      </c>
      <c r="I256" s="58" t="str">
        <f t="shared" si="76"/>
        <v/>
      </c>
      <c r="K256" s="100" t="str">
        <f t="shared" si="69"/>
        <v/>
      </c>
      <c r="U256" s="101"/>
      <c r="V256" s="63" t="str">
        <f t="shared" si="59"/>
        <v/>
      </c>
      <c r="W256" s="63" t="str">
        <f t="shared" si="60"/>
        <v/>
      </c>
      <c r="X256" s="63" t="str">
        <f t="shared" si="61"/>
        <v/>
      </c>
      <c r="Y256" s="63" t="str">
        <f t="shared" si="62"/>
        <v/>
      </c>
      <c r="Z256" s="63" t="str">
        <f t="shared" si="63"/>
        <v/>
      </c>
      <c r="AA256" s="63" t="str">
        <f t="shared" si="64"/>
        <v/>
      </c>
      <c r="AB256" s="37"/>
      <c r="AC256" s="37"/>
      <c r="AD256" s="37"/>
      <c r="AE256" s="82" t="str">
        <f t="shared" si="65"/>
        <v/>
      </c>
      <c r="AF256" s="82" t="str">
        <f t="shared" si="66"/>
        <v/>
      </c>
      <c r="AG256" s="82" t="str">
        <f t="shared" si="67"/>
        <v/>
      </c>
      <c r="AH256" s="125" t="str">
        <f t="shared" si="70"/>
        <v/>
      </c>
      <c r="AI256" s="64" t="str">
        <f t="shared" si="68"/>
        <v/>
      </c>
      <c r="AJ256" s="45" t="str">
        <f>IFERROR(IF(ISNUMBER('Opsparede løndele dec21-feb22'!K254),AI256+'Opsparede løndele dec21-feb22'!K254,AI256),"")</f>
        <v/>
      </c>
    </row>
    <row r="257" spans="1:36" x14ac:dyDescent="0.25">
      <c r="A257" s="50" t="str">
        <f t="shared" si="71"/>
        <v/>
      </c>
      <c r="B257" s="5"/>
      <c r="C257" s="6"/>
      <c r="D257" s="7"/>
      <c r="E257" s="8"/>
      <c r="F257" s="8"/>
      <c r="G257" s="58" t="str">
        <f t="shared" ref="G257:I266" si="77">IF(AND(ISNUMBER($E257),ISNUMBER($F257)),MAX(MIN(NETWORKDAYS(IF($E257&lt;=VLOOKUP(G$6,Matrix_antal_dage,5,FALSE),VLOOKUP(G$6,Matrix_antal_dage,5,FALSE),$E257),IF($F257&gt;=VLOOKUP(G$6,Matrix_antal_dage,6,FALSE),VLOOKUP(G$6,Matrix_antal_dage,6,FALSE),$F257),helligdage),VLOOKUP(G$6,Matrix_antal_dage,7,FALSE)),0),"")</f>
        <v/>
      </c>
      <c r="H257" s="58" t="str">
        <f t="shared" si="77"/>
        <v/>
      </c>
      <c r="I257" s="58" t="str">
        <f t="shared" si="77"/>
        <v/>
      </c>
      <c r="K257" s="100" t="str">
        <f t="shared" si="69"/>
        <v/>
      </c>
      <c r="U257" s="101"/>
      <c r="V257" s="63" t="str">
        <f t="shared" si="59"/>
        <v/>
      </c>
      <c r="W257" s="63" t="str">
        <f t="shared" si="60"/>
        <v/>
      </c>
      <c r="X257" s="63" t="str">
        <f t="shared" si="61"/>
        <v/>
      </c>
      <c r="Y257" s="63" t="str">
        <f t="shared" si="62"/>
        <v/>
      </c>
      <c r="Z257" s="63" t="str">
        <f t="shared" si="63"/>
        <v/>
      </c>
      <c r="AA257" s="63" t="str">
        <f t="shared" si="64"/>
        <v/>
      </c>
      <c r="AB257" s="37"/>
      <c r="AC257" s="37"/>
      <c r="AD257" s="37"/>
      <c r="AE257" s="82" t="str">
        <f t="shared" si="65"/>
        <v/>
      </c>
      <c r="AF257" s="82" t="str">
        <f t="shared" si="66"/>
        <v/>
      </c>
      <c r="AG257" s="82" t="str">
        <f t="shared" si="67"/>
        <v/>
      </c>
      <c r="AH257" s="125" t="str">
        <f t="shared" si="70"/>
        <v/>
      </c>
      <c r="AI257" s="64" t="str">
        <f t="shared" si="68"/>
        <v/>
      </c>
      <c r="AJ257" s="45" t="str">
        <f>IFERROR(IF(ISNUMBER('Opsparede løndele dec21-feb22'!K255),AI257+'Opsparede løndele dec21-feb22'!K255,AI257),"")</f>
        <v/>
      </c>
    </row>
    <row r="258" spans="1:36" x14ac:dyDescent="0.25">
      <c r="A258" s="50" t="str">
        <f t="shared" si="71"/>
        <v/>
      </c>
      <c r="B258" s="5"/>
      <c r="C258" s="6"/>
      <c r="D258" s="7"/>
      <c r="E258" s="8"/>
      <c r="F258" s="8"/>
      <c r="G258" s="58" t="str">
        <f t="shared" si="77"/>
        <v/>
      </c>
      <c r="H258" s="58" t="str">
        <f t="shared" si="77"/>
        <v/>
      </c>
      <c r="I258" s="58" t="str">
        <f t="shared" si="77"/>
        <v/>
      </c>
      <c r="K258" s="100" t="str">
        <f t="shared" si="69"/>
        <v/>
      </c>
      <c r="U258" s="101"/>
      <c r="V258" s="63" t="str">
        <f t="shared" si="59"/>
        <v/>
      </c>
      <c r="W258" s="63" t="str">
        <f t="shared" si="60"/>
        <v/>
      </c>
      <c r="X258" s="63" t="str">
        <f t="shared" si="61"/>
        <v/>
      </c>
      <c r="Y258" s="63" t="str">
        <f t="shared" si="62"/>
        <v/>
      </c>
      <c r="Z258" s="63" t="str">
        <f t="shared" si="63"/>
        <v/>
      </c>
      <c r="AA258" s="63" t="str">
        <f t="shared" si="64"/>
        <v/>
      </c>
      <c r="AB258" s="37"/>
      <c r="AC258" s="37"/>
      <c r="AD258" s="37"/>
      <c r="AE258" s="82" t="str">
        <f t="shared" si="65"/>
        <v/>
      </c>
      <c r="AF258" s="82" t="str">
        <f t="shared" si="66"/>
        <v/>
      </c>
      <c r="AG258" s="82" t="str">
        <f t="shared" si="67"/>
        <v/>
      </c>
      <c r="AH258" s="125" t="str">
        <f t="shared" si="70"/>
        <v/>
      </c>
      <c r="AI258" s="64" t="str">
        <f t="shared" si="68"/>
        <v/>
      </c>
      <c r="AJ258" s="45" t="str">
        <f>IFERROR(IF(ISNUMBER('Opsparede løndele dec21-feb22'!K256),AI258+'Opsparede løndele dec21-feb22'!K256,AI258),"")</f>
        <v/>
      </c>
    </row>
    <row r="259" spans="1:36" x14ac:dyDescent="0.25">
      <c r="A259" s="50" t="str">
        <f t="shared" si="71"/>
        <v/>
      </c>
      <c r="B259" s="5"/>
      <c r="C259" s="6"/>
      <c r="D259" s="7"/>
      <c r="E259" s="8"/>
      <c r="F259" s="8"/>
      <c r="G259" s="58" t="str">
        <f t="shared" si="77"/>
        <v/>
      </c>
      <c r="H259" s="58" t="str">
        <f t="shared" si="77"/>
        <v/>
      </c>
      <c r="I259" s="58" t="str">
        <f t="shared" si="77"/>
        <v/>
      </c>
      <c r="K259" s="100" t="str">
        <f t="shared" si="69"/>
        <v/>
      </c>
      <c r="U259" s="101"/>
      <c r="V259" s="63" t="str">
        <f t="shared" si="59"/>
        <v/>
      </c>
      <c r="W259" s="63" t="str">
        <f t="shared" si="60"/>
        <v/>
      </c>
      <c r="X259" s="63" t="str">
        <f t="shared" si="61"/>
        <v/>
      </c>
      <c r="Y259" s="63" t="str">
        <f t="shared" si="62"/>
        <v/>
      </c>
      <c r="Z259" s="63" t="str">
        <f t="shared" si="63"/>
        <v/>
      </c>
      <c r="AA259" s="63" t="str">
        <f t="shared" si="64"/>
        <v/>
      </c>
      <c r="AB259" s="37"/>
      <c r="AC259" s="37"/>
      <c r="AD259" s="37"/>
      <c r="AE259" s="82" t="str">
        <f t="shared" si="65"/>
        <v/>
      </c>
      <c r="AF259" s="82" t="str">
        <f t="shared" si="66"/>
        <v/>
      </c>
      <c r="AG259" s="82" t="str">
        <f t="shared" si="67"/>
        <v/>
      </c>
      <c r="AH259" s="125" t="str">
        <f t="shared" si="70"/>
        <v/>
      </c>
      <c r="AI259" s="64" t="str">
        <f t="shared" si="68"/>
        <v/>
      </c>
      <c r="AJ259" s="45" t="str">
        <f>IFERROR(IF(ISNUMBER('Opsparede løndele dec21-feb22'!K257),AI259+'Opsparede løndele dec21-feb22'!K257,AI259),"")</f>
        <v/>
      </c>
    </row>
    <row r="260" spans="1:36" x14ac:dyDescent="0.25">
      <c r="A260" s="50" t="str">
        <f t="shared" si="71"/>
        <v/>
      </c>
      <c r="B260" s="5"/>
      <c r="C260" s="6"/>
      <c r="D260" s="7"/>
      <c r="E260" s="8"/>
      <c r="F260" s="8"/>
      <c r="G260" s="58" t="str">
        <f t="shared" si="77"/>
        <v/>
      </c>
      <c r="H260" s="58" t="str">
        <f t="shared" si="77"/>
        <v/>
      </c>
      <c r="I260" s="58" t="str">
        <f t="shared" si="77"/>
        <v/>
      </c>
      <c r="K260" s="100" t="str">
        <f t="shared" si="69"/>
        <v/>
      </c>
      <c r="U260" s="101"/>
      <c r="V260" s="63" t="str">
        <f t="shared" si="59"/>
        <v/>
      </c>
      <c r="W260" s="63" t="str">
        <f t="shared" si="60"/>
        <v/>
      </c>
      <c r="X260" s="63" t="str">
        <f t="shared" si="61"/>
        <v/>
      </c>
      <c r="Y260" s="63" t="str">
        <f t="shared" si="62"/>
        <v/>
      </c>
      <c r="Z260" s="63" t="str">
        <f t="shared" si="63"/>
        <v/>
      </c>
      <c r="AA260" s="63" t="str">
        <f t="shared" si="64"/>
        <v/>
      </c>
      <c r="AB260" s="37"/>
      <c r="AC260" s="37"/>
      <c r="AD260" s="37"/>
      <c r="AE260" s="82" t="str">
        <f t="shared" si="65"/>
        <v/>
      </c>
      <c r="AF260" s="82" t="str">
        <f t="shared" si="66"/>
        <v/>
      </c>
      <c r="AG260" s="82" t="str">
        <f t="shared" si="67"/>
        <v/>
      </c>
      <c r="AH260" s="125" t="str">
        <f t="shared" si="70"/>
        <v/>
      </c>
      <c r="AI260" s="64" t="str">
        <f t="shared" si="68"/>
        <v/>
      </c>
      <c r="AJ260" s="45" t="str">
        <f>IFERROR(IF(ISNUMBER('Opsparede løndele dec21-feb22'!K258),AI260+'Opsparede løndele dec21-feb22'!K258,AI260),"")</f>
        <v/>
      </c>
    </row>
    <row r="261" spans="1:36" x14ac:dyDescent="0.25">
      <c r="A261" s="50" t="str">
        <f t="shared" si="71"/>
        <v/>
      </c>
      <c r="B261" s="5"/>
      <c r="C261" s="6"/>
      <c r="D261" s="7"/>
      <c r="E261" s="8"/>
      <c r="F261" s="8"/>
      <c r="G261" s="58" t="str">
        <f t="shared" si="77"/>
        <v/>
      </c>
      <c r="H261" s="58" t="str">
        <f t="shared" si="77"/>
        <v/>
      </c>
      <c r="I261" s="58" t="str">
        <f t="shared" si="77"/>
        <v/>
      </c>
      <c r="K261" s="100" t="str">
        <f t="shared" si="69"/>
        <v/>
      </c>
      <c r="U261" s="101"/>
      <c r="V261" s="63" t="str">
        <f t="shared" si="59"/>
        <v/>
      </c>
      <c r="W261" s="63" t="str">
        <f t="shared" si="60"/>
        <v/>
      </c>
      <c r="X261" s="63" t="str">
        <f t="shared" si="61"/>
        <v/>
      </c>
      <c r="Y261" s="63" t="str">
        <f t="shared" si="62"/>
        <v/>
      </c>
      <c r="Z261" s="63" t="str">
        <f t="shared" si="63"/>
        <v/>
      </c>
      <c r="AA261" s="63" t="str">
        <f t="shared" si="64"/>
        <v/>
      </c>
      <c r="AB261" s="37"/>
      <c r="AC261" s="37"/>
      <c r="AD261" s="37"/>
      <c r="AE261" s="82" t="str">
        <f t="shared" si="65"/>
        <v/>
      </c>
      <c r="AF261" s="82" t="str">
        <f t="shared" si="66"/>
        <v/>
      </c>
      <c r="AG261" s="82" t="str">
        <f t="shared" si="67"/>
        <v/>
      </c>
      <c r="AH261" s="125" t="str">
        <f t="shared" si="70"/>
        <v/>
      </c>
      <c r="AI261" s="64" t="str">
        <f t="shared" si="68"/>
        <v/>
      </c>
      <c r="AJ261" s="45" t="str">
        <f>IFERROR(IF(ISNUMBER('Opsparede løndele dec21-feb22'!K259),AI261+'Opsparede løndele dec21-feb22'!K259,AI261),"")</f>
        <v/>
      </c>
    </row>
    <row r="262" spans="1:36" x14ac:dyDescent="0.25">
      <c r="A262" s="50" t="str">
        <f t="shared" si="71"/>
        <v/>
      </c>
      <c r="B262" s="5"/>
      <c r="C262" s="6"/>
      <c r="D262" s="7"/>
      <c r="E262" s="8"/>
      <c r="F262" s="8"/>
      <c r="G262" s="58" t="str">
        <f t="shared" si="77"/>
        <v/>
      </c>
      <c r="H262" s="58" t="str">
        <f t="shared" si="77"/>
        <v/>
      </c>
      <c r="I262" s="58" t="str">
        <f t="shared" si="77"/>
        <v/>
      </c>
      <c r="K262" s="100" t="str">
        <f t="shared" si="69"/>
        <v/>
      </c>
      <c r="U262" s="101"/>
      <c r="V262" s="63" t="str">
        <f t="shared" si="59"/>
        <v/>
      </c>
      <c r="W262" s="63" t="str">
        <f t="shared" si="60"/>
        <v/>
      </c>
      <c r="X262" s="63" t="str">
        <f t="shared" si="61"/>
        <v/>
      </c>
      <c r="Y262" s="63" t="str">
        <f t="shared" si="62"/>
        <v/>
      </c>
      <c r="Z262" s="63" t="str">
        <f t="shared" si="63"/>
        <v/>
      </c>
      <c r="AA262" s="63" t="str">
        <f t="shared" si="64"/>
        <v/>
      </c>
      <c r="AB262" s="37"/>
      <c r="AC262" s="37"/>
      <c r="AD262" s="37"/>
      <c r="AE262" s="82" t="str">
        <f t="shared" si="65"/>
        <v/>
      </c>
      <c r="AF262" s="82" t="str">
        <f t="shared" si="66"/>
        <v/>
      </c>
      <c r="AG262" s="82" t="str">
        <f t="shared" si="67"/>
        <v/>
      </c>
      <c r="AH262" s="125" t="str">
        <f t="shared" si="70"/>
        <v/>
      </c>
      <c r="AI262" s="64" t="str">
        <f t="shared" si="68"/>
        <v/>
      </c>
      <c r="AJ262" s="45" t="str">
        <f>IFERROR(IF(ISNUMBER('Opsparede løndele dec21-feb22'!K260),AI262+'Opsparede løndele dec21-feb22'!K260,AI262),"")</f>
        <v/>
      </c>
    </row>
    <row r="263" spans="1:36" x14ac:dyDescent="0.25">
      <c r="A263" s="50" t="str">
        <f t="shared" si="71"/>
        <v/>
      </c>
      <c r="B263" s="5"/>
      <c r="C263" s="6"/>
      <c r="D263" s="7"/>
      <c r="E263" s="8"/>
      <c r="F263" s="8"/>
      <c r="G263" s="58" t="str">
        <f t="shared" si="77"/>
        <v/>
      </c>
      <c r="H263" s="58" t="str">
        <f t="shared" si="77"/>
        <v/>
      </c>
      <c r="I263" s="58" t="str">
        <f t="shared" si="77"/>
        <v/>
      </c>
      <c r="K263" s="100" t="str">
        <f t="shared" si="69"/>
        <v/>
      </c>
      <c r="U263" s="101"/>
      <c r="V263" s="63" t="str">
        <f t="shared" ref="V263:V326" si="78">IF(AND(ISNUMBER($U263),ISNUMBER(L263)),(IF($B263="","",IF(MIN(L263,O263)*$K263&gt;30000*IF($U263&gt;37,37,$U263)/37,30000*IF($U263&gt;37,37,$U263)/37,MIN(L263,O263)*$K263))),"")</f>
        <v/>
      </c>
      <c r="W263" s="63" t="str">
        <f t="shared" ref="W263:W326" si="79">IF(AND(ISNUMBER($U263),ISNUMBER(M263)),(IF($B263="","",IF(MIN(M263,P263)*$K263&gt;30000*IF($U263&gt;37,37,$U263)/37,30000*IF($U263&gt;37,37,$U263)/37,MIN(M263,P263)*$K263))),"")</f>
        <v/>
      </c>
      <c r="X263" s="63" t="str">
        <f t="shared" ref="X263:X326" si="80">IF(AND(ISNUMBER($U263),ISNUMBER(N263)),(IF($B263="","",IF(MIN(N263,Q263)*$K263&gt;30000*IF($U263&gt;37,37,$U263)/37,30000*IF($U263&gt;37,37,$U263)/37,MIN(N263,Q263)*$K263))),"")</f>
        <v/>
      </c>
      <c r="Y263" s="63" t="str">
        <f t="shared" ref="Y263:Y326" si="81">IF(ISNUMBER(V263),(MIN(V263,MIN(L263,O263)-R263)),"")</f>
        <v/>
      </c>
      <c r="Z263" s="63" t="str">
        <f t="shared" ref="Z263:Z326" si="82">IF(ISNUMBER(W263),(MIN(W263,MIN(M263,P263)-S263)),"")</f>
        <v/>
      </c>
      <c r="AA263" s="63" t="str">
        <f t="shared" ref="AA263:AA326" si="83">IF(ISNUMBER(X263),(MIN(X263,MIN(N263,Q263)-T263)),"")</f>
        <v/>
      </c>
      <c r="AB263" s="37"/>
      <c r="AC263" s="37"/>
      <c r="AD263" s="37"/>
      <c r="AE263" s="82" t="str">
        <f t="shared" ref="AE263:AE326" si="84">IF(AND(ISNUMBER(AB263),G263&gt;0),MIN(Y263/VLOOKUP(G$6,Matrix_antal_dage,4,FALSE)*(G263-AB263),30000),"")</f>
        <v/>
      </c>
      <c r="AF263" s="82" t="str">
        <f t="shared" ref="AF263:AF326" si="85">IF(AND(ISNUMBER(AC263),H263&gt;0),MIN(Z263/VLOOKUP(H$6,Matrix_antal_dage,4,FALSE)*(H263-AC263),30000),"")</f>
        <v/>
      </c>
      <c r="AG263" s="82" t="str">
        <f t="shared" ref="AG263:AG326" si="86">IF(AND(ISNUMBER(AD263),I263&gt;0),MIN(AA263/VLOOKUP(I$6,Matrix_antal_dage,4,FALSE)*(I263-AD263),30000),"")</f>
        <v/>
      </c>
      <c r="AH263" s="125" t="str">
        <f t="shared" si="70"/>
        <v/>
      </c>
      <c r="AI263" s="64" t="str">
        <f t="shared" ref="AI263:AI326" si="87">IF(ISNUMBER(AH263),MAX(SUM(AE263:AG263)-AH263,0),IF(SUM(AE263:AG263)&gt;0,SUM(AE263:AG263),""))</f>
        <v/>
      </c>
      <c r="AJ263" s="45" t="str">
        <f>IFERROR(IF(ISNUMBER('Opsparede løndele dec21-feb22'!K261),AI263+'Opsparede løndele dec21-feb22'!K261,AI263),"")</f>
        <v/>
      </c>
    </row>
    <row r="264" spans="1:36" x14ac:dyDescent="0.25">
      <c r="A264" s="50" t="str">
        <f t="shared" si="71"/>
        <v/>
      </c>
      <c r="B264" s="5"/>
      <c r="C264" s="6"/>
      <c r="D264" s="7"/>
      <c r="E264" s="8"/>
      <c r="F264" s="8"/>
      <c r="G264" s="58" t="str">
        <f t="shared" si="77"/>
        <v/>
      </c>
      <c r="H264" s="58" t="str">
        <f t="shared" si="77"/>
        <v/>
      </c>
      <c r="I264" s="58" t="str">
        <f t="shared" si="77"/>
        <v/>
      </c>
      <c r="K264" s="100" t="str">
        <f t="shared" ref="K264:K327" si="88">IF(J264="","",IF(J264="Funktionær",0.75,IF(J264="Ikke-funktionær",0.9,IF(J264="Elev/lærling",0.9))))</f>
        <v/>
      </c>
      <c r="U264" s="101"/>
      <c r="V264" s="63" t="str">
        <f t="shared" si="78"/>
        <v/>
      </c>
      <c r="W264" s="63" t="str">
        <f t="shared" si="79"/>
        <v/>
      </c>
      <c r="X264" s="63" t="str">
        <f t="shared" si="80"/>
        <v/>
      </c>
      <c r="Y264" s="63" t="str">
        <f t="shared" si="81"/>
        <v/>
      </c>
      <c r="Z264" s="63" t="str">
        <f t="shared" si="82"/>
        <v/>
      </c>
      <c r="AA264" s="63" t="str">
        <f t="shared" si="83"/>
        <v/>
      </c>
      <c r="AB264" s="37"/>
      <c r="AC264" s="37"/>
      <c r="AD264" s="37"/>
      <c r="AE264" s="82" t="str">
        <f t="shared" si="84"/>
        <v/>
      </c>
      <c r="AF264" s="82" t="str">
        <f t="shared" si="85"/>
        <v/>
      </c>
      <c r="AG264" s="82" t="str">
        <f t="shared" si="86"/>
        <v/>
      </c>
      <c r="AH264" s="125" t="str">
        <f t="shared" ref="AH264:AH327" si="89">IF(OR(ISNUMBER(AB264),ISNUMBER(AC264),ISNUMBER(AD264)),3/5*5/31*IF(AND(ISNUMBER(Y264),ISNUMBER(Z264),ISNUMBER(AA264)),SUM(Y264:AA264)/3,IF(AND(ISNUMBER(Y264),ISNUMBER(Z264)),SUM(Y264:Z264)/2,IF(AND(ISNUMBER(Y264),ISNUMBER(AA264)),SUM(Y264+AA264)/2,IF(AND(ISNUMBER(Z264),ISNUMBER(AA264)),SUM(Z264:AA264)/2,IF(ISNUMBER(Y264),Y264,IF(ISNUMBER(Z264),Z264,IF(ISNUMBER(AA264),AA264,""))))))),"")</f>
        <v/>
      </c>
      <c r="AI264" s="64" t="str">
        <f t="shared" si="87"/>
        <v/>
      </c>
      <c r="AJ264" s="45" t="str">
        <f>IFERROR(IF(ISNUMBER('Opsparede løndele dec21-feb22'!K262),AI264+'Opsparede løndele dec21-feb22'!K262,AI264),"")</f>
        <v/>
      </c>
    </row>
    <row r="265" spans="1:36" x14ac:dyDescent="0.25">
      <c r="A265" s="50" t="str">
        <f t="shared" ref="A265:A328" si="90">IF(B265="","",A264+1)</f>
        <v/>
      </c>
      <c r="B265" s="5"/>
      <c r="C265" s="6"/>
      <c r="D265" s="7"/>
      <c r="E265" s="8"/>
      <c r="F265" s="8"/>
      <c r="G265" s="58" t="str">
        <f t="shared" si="77"/>
        <v/>
      </c>
      <c r="H265" s="58" t="str">
        <f t="shared" si="77"/>
        <v/>
      </c>
      <c r="I265" s="58" t="str">
        <f t="shared" si="77"/>
        <v/>
      </c>
      <c r="K265" s="100" t="str">
        <f t="shared" si="88"/>
        <v/>
      </c>
      <c r="U265" s="101"/>
      <c r="V265" s="63" t="str">
        <f t="shared" si="78"/>
        <v/>
      </c>
      <c r="W265" s="63" t="str">
        <f t="shared" si="79"/>
        <v/>
      </c>
      <c r="X265" s="63" t="str">
        <f t="shared" si="80"/>
        <v/>
      </c>
      <c r="Y265" s="63" t="str">
        <f t="shared" si="81"/>
        <v/>
      </c>
      <c r="Z265" s="63" t="str">
        <f t="shared" si="82"/>
        <v/>
      </c>
      <c r="AA265" s="63" t="str">
        <f t="shared" si="83"/>
        <v/>
      </c>
      <c r="AB265" s="37"/>
      <c r="AC265" s="37"/>
      <c r="AD265" s="37"/>
      <c r="AE265" s="82" t="str">
        <f t="shared" si="84"/>
        <v/>
      </c>
      <c r="AF265" s="82" t="str">
        <f t="shared" si="85"/>
        <v/>
      </c>
      <c r="AG265" s="82" t="str">
        <f t="shared" si="86"/>
        <v/>
      </c>
      <c r="AH265" s="125" t="str">
        <f t="shared" si="89"/>
        <v/>
      </c>
      <c r="AI265" s="64" t="str">
        <f t="shared" si="87"/>
        <v/>
      </c>
      <c r="AJ265" s="45" t="str">
        <f>IFERROR(IF(ISNUMBER('Opsparede løndele dec21-feb22'!K263),AI265+'Opsparede løndele dec21-feb22'!K263,AI265),"")</f>
        <v/>
      </c>
    </row>
    <row r="266" spans="1:36" x14ac:dyDescent="0.25">
      <c r="A266" s="50" t="str">
        <f t="shared" si="90"/>
        <v/>
      </c>
      <c r="B266" s="5"/>
      <c r="C266" s="6"/>
      <c r="D266" s="7"/>
      <c r="E266" s="8"/>
      <c r="F266" s="8"/>
      <c r="G266" s="58" t="str">
        <f t="shared" si="77"/>
        <v/>
      </c>
      <c r="H266" s="58" t="str">
        <f t="shared" si="77"/>
        <v/>
      </c>
      <c r="I266" s="58" t="str">
        <f t="shared" si="77"/>
        <v/>
      </c>
      <c r="K266" s="100" t="str">
        <f t="shared" si="88"/>
        <v/>
      </c>
      <c r="U266" s="101"/>
      <c r="V266" s="63" t="str">
        <f t="shared" si="78"/>
        <v/>
      </c>
      <c r="W266" s="63" t="str">
        <f t="shared" si="79"/>
        <v/>
      </c>
      <c r="X266" s="63" t="str">
        <f t="shared" si="80"/>
        <v/>
      </c>
      <c r="Y266" s="63" t="str">
        <f t="shared" si="81"/>
        <v/>
      </c>
      <c r="Z266" s="63" t="str">
        <f t="shared" si="82"/>
        <v/>
      </c>
      <c r="AA266" s="63" t="str">
        <f t="shared" si="83"/>
        <v/>
      </c>
      <c r="AB266" s="37"/>
      <c r="AC266" s="37"/>
      <c r="AD266" s="37"/>
      <c r="AE266" s="82" t="str">
        <f t="shared" si="84"/>
        <v/>
      </c>
      <c r="AF266" s="82" t="str">
        <f t="shared" si="85"/>
        <v/>
      </c>
      <c r="AG266" s="82" t="str">
        <f t="shared" si="86"/>
        <v/>
      </c>
      <c r="AH266" s="125" t="str">
        <f t="shared" si="89"/>
        <v/>
      </c>
      <c r="AI266" s="64" t="str">
        <f t="shared" si="87"/>
        <v/>
      </c>
      <c r="AJ266" s="45" t="str">
        <f>IFERROR(IF(ISNUMBER('Opsparede løndele dec21-feb22'!K264),AI266+'Opsparede løndele dec21-feb22'!K264,AI266),"")</f>
        <v/>
      </c>
    </row>
    <row r="267" spans="1:36" x14ac:dyDescent="0.25">
      <c r="A267" s="50" t="str">
        <f t="shared" si="90"/>
        <v/>
      </c>
      <c r="B267" s="5"/>
      <c r="C267" s="6"/>
      <c r="D267" s="7"/>
      <c r="E267" s="8"/>
      <c r="F267" s="8"/>
      <c r="G267" s="58" t="str">
        <f t="shared" ref="G267:I276" si="91">IF(AND(ISNUMBER($E267),ISNUMBER($F267)),MAX(MIN(NETWORKDAYS(IF($E267&lt;=VLOOKUP(G$6,Matrix_antal_dage,5,FALSE),VLOOKUP(G$6,Matrix_antal_dage,5,FALSE),$E267),IF($F267&gt;=VLOOKUP(G$6,Matrix_antal_dage,6,FALSE),VLOOKUP(G$6,Matrix_antal_dage,6,FALSE),$F267),helligdage),VLOOKUP(G$6,Matrix_antal_dage,7,FALSE)),0),"")</f>
        <v/>
      </c>
      <c r="H267" s="58" t="str">
        <f t="shared" si="91"/>
        <v/>
      </c>
      <c r="I267" s="58" t="str">
        <f t="shared" si="91"/>
        <v/>
      </c>
      <c r="K267" s="100" t="str">
        <f t="shared" si="88"/>
        <v/>
      </c>
      <c r="U267" s="101"/>
      <c r="V267" s="63" t="str">
        <f t="shared" si="78"/>
        <v/>
      </c>
      <c r="W267" s="63" t="str">
        <f t="shared" si="79"/>
        <v/>
      </c>
      <c r="X267" s="63" t="str">
        <f t="shared" si="80"/>
        <v/>
      </c>
      <c r="Y267" s="63" t="str">
        <f t="shared" si="81"/>
        <v/>
      </c>
      <c r="Z267" s="63" t="str">
        <f t="shared" si="82"/>
        <v/>
      </c>
      <c r="AA267" s="63" t="str">
        <f t="shared" si="83"/>
        <v/>
      </c>
      <c r="AB267" s="37"/>
      <c r="AC267" s="37"/>
      <c r="AD267" s="37"/>
      <c r="AE267" s="82" t="str">
        <f t="shared" si="84"/>
        <v/>
      </c>
      <c r="AF267" s="82" t="str">
        <f t="shared" si="85"/>
        <v/>
      </c>
      <c r="AG267" s="82" t="str">
        <f t="shared" si="86"/>
        <v/>
      </c>
      <c r="AH267" s="125" t="str">
        <f t="shared" si="89"/>
        <v/>
      </c>
      <c r="AI267" s="64" t="str">
        <f t="shared" si="87"/>
        <v/>
      </c>
      <c r="AJ267" s="45" t="str">
        <f>IFERROR(IF(ISNUMBER('Opsparede løndele dec21-feb22'!K265),AI267+'Opsparede løndele dec21-feb22'!K265,AI267),"")</f>
        <v/>
      </c>
    </row>
    <row r="268" spans="1:36" x14ac:dyDescent="0.25">
      <c r="A268" s="50" t="str">
        <f t="shared" si="90"/>
        <v/>
      </c>
      <c r="B268" s="5"/>
      <c r="C268" s="6"/>
      <c r="D268" s="7"/>
      <c r="E268" s="8"/>
      <c r="F268" s="8"/>
      <c r="G268" s="58" t="str">
        <f t="shared" si="91"/>
        <v/>
      </c>
      <c r="H268" s="58" t="str">
        <f t="shared" si="91"/>
        <v/>
      </c>
      <c r="I268" s="58" t="str">
        <f t="shared" si="91"/>
        <v/>
      </c>
      <c r="K268" s="100" t="str">
        <f t="shared" si="88"/>
        <v/>
      </c>
      <c r="U268" s="101"/>
      <c r="V268" s="63" t="str">
        <f t="shared" si="78"/>
        <v/>
      </c>
      <c r="W268" s="63" t="str">
        <f t="shared" si="79"/>
        <v/>
      </c>
      <c r="X268" s="63" t="str">
        <f t="shared" si="80"/>
        <v/>
      </c>
      <c r="Y268" s="63" t="str">
        <f t="shared" si="81"/>
        <v/>
      </c>
      <c r="Z268" s="63" t="str">
        <f t="shared" si="82"/>
        <v/>
      </c>
      <c r="AA268" s="63" t="str">
        <f t="shared" si="83"/>
        <v/>
      </c>
      <c r="AB268" s="37"/>
      <c r="AC268" s="37"/>
      <c r="AD268" s="37"/>
      <c r="AE268" s="82" t="str">
        <f t="shared" si="84"/>
        <v/>
      </c>
      <c r="AF268" s="82" t="str">
        <f t="shared" si="85"/>
        <v/>
      </c>
      <c r="AG268" s="82" t="str">
        <f t="shared" si="86"/>
        <v/>
      </c>
      <c r="AH268" s="125" t="str">
        <f t="shared" si="89"/>
        <v/>
      </c>
      <c r="AI268" s="64" t="str">
        <f t="shared" si="87"/>
        <v/>
      </c>
      <c r="AJ268" s="45" t="str">
        <f>IFERROR(IF(ISNUMBER('Opsparede løndele dec21-feb22'!K266),AI268+'Opsparede løndele dec21-feb22'!K266,AI268),"")</f>
        <v/>
      </c>
    </row>
    <row r="269" spans="1:36" x14ac:dyDescent="0.25">
      <c r="A269" s="50" t="str">
        <f t="shared" si="90"/>
        <v/>
      </c>
      <c r="B269" s="5"/>
      <c r="C269" s="6"/>
      <c r="D269" s="7"/>
      <c r="E269" s="8"/>
      <c r="F269" s="8"/>
      <c r="G269" s="58" t="str">
        <f t="shared" si="91"/>
        <v/>
      </c>
      <c r="H269" s="58" t="str">
        <f t="shared" si="91"/>
        <v/>
      </c>
      <c r="I269" s="58" t="str">
        <f t="shared" si="91"/>
        <v/>
      </c>
      <c r="K269" s="100" t="str">
        <f t="shared" si="88"/>
        <v/>
      </c>
      <c r="U269" s="101"/>
      <c r="V269" s="63" t="str">
        <f t="shared" si="78"/>
        <v/>
      </c>
      <c r="W269" s="63" t="str">
        <f t="shared" si="79"/>
        <v/>
      </c>
      <c r="X269" s="63" t="str">
        <f t="shared" si="80"/>
        <v/>
      </c>
      <c r="Y269" s="63" t="str">
        <f t="shared" si="81"/>
        <v/>
      </c>
      <c r="Z269" s="63" t="str">
        <f t="shared" si="82"/>
        <v/>
      </c>
      <c r="AA269" s="63" t="str">
        <f t="shared" si="83"/>
        <v/>
      </c>
      <c r="AB269" s="37"/>
      <c r="AC269" s="37"/>
      <c r="AD269" s="37"/>
      <c r="AE269" s="82" t="str">
        <f t="shared" si="84"/>
        <v/>
      </c>
      <c r="AF269" s="82" t="str">
        <f t="shared" si="85"/>
        <v/>
      </c>
      <c r="AG269" s="82" t="str">
        <f t="shared" si="86"/>
        <v/>
      </c>
      <c r="AH269" s="125" t="str">
        <f t="shared" si="89"/>
        <v/>
      </c>
      <c r="AI269" s="64" t="str">
        <f t="shared" si="87"/>
        <v/>
      </c>
      <c r="AJ269" s="45" t="str">
        <f>IFERROR(IF(ISNUMBER('Opsparede løndele dec21-feb22'!K267),AI269+'Opsparede løndele dec21-feb22'!K267,AI269),"")</f>
        <v/>
      </c>
    </row>
    <row r="270" spans="1:36" x14ac:dyDescent="0.25">
      <c r="A270" s="50" t="str">
        <f t="shared" si="90"/>
        <v/>
      </c>
      <c r="B270" s="5"/>
      <c r="C270" s="6"/>
      <c r="D270" s="7"/>
      <c r="E270" s="8"/>
      <c r="F270" s="8"/>
      <c r="G270" s="58" t="str">
        <f t="shared" si="91"/>
        <v/>
      </c>
      <c r="H270" s="58" t="str">
        <f t="shared" si="91"/>
        <v/>
      </c>
      <c r="I270" s="58" t="str">
        <f t="shared" si="91"/>
        <v/>
      </c>
      <c r="K270" s="100" t="str">
        <f t="shared" si="88"/>
        <v/>
      </c>
      <c r="U270" s="101"/>
      <c r="V270" s="63" t="str">
        <f t="shared" si="78"/>
        <v/>
      </c>
      <c r="W270" s="63" t="str">
        <f t="shared" si="79"/>
        <v/>
      </c>
      <c r="X270" s="63" t="str">
        <f t="shared" si="80"/>
        <v/>
      </c>
      <c r="Y270" s="63" t="str">
        <f t="shared" si="81"/>
        <v/>
      </c>
      <c r="Z270" s="63" t="str">
        <f t="shared" si="82"/>
        <v/>
      </c>
      <c r="AA270" s="63" t="str">
        <f t="shared" si="83"/>
        <v/>
      </c>
      <c r="AB270" s="37"/>
      <c r="AC270" s="37"/>
      <c r="AD270" s="37"/>
      <c r="AE270" s="82" t="str">
        <f t="shared" si="84"/>
        <v/>
      </c>
      <c r="AF270" s="82" t="str">
        <f t="shared" si="85"/>
        <v/>
      </c>
      <c r="AG270" s="82" t="str">
        <f t="shared" si="86"/>
        <v/>
      </c>
      <c r="AH270" s="125" t="str">
        <f t="shared" si="89"/>
        <v/>
      </c>
      <c r="AI270" s="64" t="str">
        <f t="shared" si="87"/>
        <v/>
      </c>
      <c r="AJ270" s="45" t="str">
        <f>IFERROR(IF(ISNUMBER('Opsparede løndele dec21-feb22'!K268),AI270+'Opsparede løndele dec21-feb22'!K268,AI270),"")</f>
        <v/>
      </c>
    </row>
    <row r="271" spans="1:36" x14ac:dyDescent="0.25">
      <c r="A271" s="50" t="str">
        <f t="shared" si="90"/>
        <v/>
      </c>
      <c r="B271" s="5"/>
      <c r="C271" s="6"/>
      <c r="D271" s="7"/>
      <c r="E271" s="8"/>
      <c r="F271" s="8"/>
      <c r="G271" s="58" t="str">
        <f t="shared" si="91"/>
        <v/>
      </c>
      <c r="H271" s="58" t="str">
        <f t="shared" si="91"/>
        <v/>
      </c>
      <c r="I271" s="58" t="str">
        <f t="shared" si="91"/>
        <v/>
      </c>
      <c r="K271" s="100" t="str">
        <f t="shared" si="88"/>
        <v/>
      </c>
      <c r="U271" s="101"/>
      <c r="V271" s="63" t="str">
        <f t="shared" si="78"/>
        <v/>
      </c>
      <c r="W271" s="63" t="str">
        <f t="shared" si="79"/>
        <v/>
      </c>
      <c r="X271" s="63" t="str">
        <f t="shared" si="80"/>
        <v/>
      </c>
      <c r="Y271" s="63" t="str">
        <f t="shared" si="81"/>
        <v/>
      </c>
      <c r="Z271" s="63" t="str">
        <f t="shared" si="82"/>
        <v/>
      </c>
      <c r="AA271" s="63" t="str">
        <f t="shared" si="83"/>
        <v/>
      </c>
      <c r="AB271" s="37"/>
      <c r="AC271" s="37"/>
      <c r="AD271" s="37"/>
      <c r="AE271" s="82" t="str">
        <f t="shared" si="84"/>
        <v/>
      </c>
      <c r="AF271" s="82" t="str">
        <f t="shared" si="85"/>
        <v/>
      </c>
      <c r="AG271" s="82" t="str">
        <f t="shared" si="86"/>
        <v/>
      </c>
      <c r="AH271" s="125" t="str">
        <f t="shared" si="89"/>
        <v/>
      </c>
      <c r="AI271" s="64" t="str">
        <f t="shared" si="87"/>
        <v/>
      </c>
      <c r="AJ271" s="45" t="str">
        <f>IFERROR(IF(ISNUMBER('Opsparede løndele dec21-feb22'!K269),AI271+'Opsparede løndele dec21-feb22'!K269,AI271),"")</f>
        <v/>
      </c>
    </row>
    <row r="272" spans="1:36" x14ac:dyDescent="0.25">
      <c r="A272" s="50" t="str">
        <f t="shared" si="90"/>
        <v/>
      </c>
      <c r="B272" s="5"/>
      <c r="C272" s="6"/>
      <c r="D272" s="7"/>
      <c r="E272" s="8"/>
      <c r="F272" s="8"/>
      <c r="G272" s="58" t="str">
        <f t="shared" si="91"/>
        <v/>
      </c>
      <c r="H272" s="58" t="str">
        <f t="shared" si="91"/>
        <v/>
      </c>
      <c r="I272" s="58" t="str">
        <f t="shared" si="91"/>
        <v/>
      </c>
      <c r="K272" s="100" t="str">
        <f t="shared" si="88"/>
        <v/>
      </c>
      <c r="U272" s="101"/>
      <c r="V272" s="63" t="str">
        <f t="shared" si="78"/>
        <v/>
      </c>
      <c r="W272" s="63" t="str">
        <f t="shared" si="79"/>
        <v/>
      </c>
      <c r="X272" s="63" t="str">
        <f t="shared" si="80"/>
        <v/>
      </c>
      <c r="Y272" s="63" t="str">
        <f t="shared" si="81"/>
        <v/>
      </c>
      <c r="Z272" s="63" t="str">
        <f t="shared" si="82"/>
        <v/>
      </c>
      <c r="AA272" s="63" t="str">
        <f t="shared" si="83"/>
        <v/>
      </c>
      <c r="AB272" s="37"/>
      <c r="AC272" s="37"/>
      <c r="AD272" s="37"/>
      <c r="AE272" s="82" t="str">
        <f t="shared" si="84"/>
        <v/>
      </c>
      <c r="AF272" s="82" t="str">
        <f t="shared" si="85"/>
        <v/>
      </c>
      <c r="AG272" s="82" t="str">
        <f t="shared" si="86"/>
        <v/>
      </c>
      <c r="AH272" s="125" t="str">
        <f t="shared" si="89"/>
        <v/>
      </c>
      <c r="AI272" s="64" t="str">
        <f t="shared" si="87"/>
        <v/>
      </c>
      <c r="AJ272" s="45" t="str">
        <f>IFERROR(IF(ISNUMBER('Opsparede løndele dec21-feb22'!K270),AI272+'Opsparede løndele dec21-feb22'!K270,AI272),"")</f>
        <v/>
      </c>
    </row>
    <row r="273" spans="1:36" x14ac:dyDescent="0.25">
      <c r="A273" s="50" t="str">
        <f t="shared" si="90"/>
        <v/>
      </c>
      <c r="B273" s="5"/>
      <c r="C273" s="6"/>
      <c r="D273" s="7"/>
      <c r="E273" s="8"/>
      <c r="F273" s="8"/>
      <c r="G273" s="58" t="str">
        <f t="shared" si="91"/>
        <v/>
      </c>
      <c r="H273" s="58" t="str">
        <f t="shared" si="91"/>
        <v/>
      </c>
      <c r="I273" s="58" t="str">
        <f t="shared" si="91"/>
        <v/>
      </c>
      <c r="K273" s="100" t="str">
        <f t="shared" si="88"/>
        <v/>
      </c>
      <c r="U273" s="101"/>
      <c r="V273" s="63" t="str">
        <f t="shared" si="78"/>
        <v/>
      </c>
      <c r="W273" s="63" t="str">
        <f t="shared" si="79"/>
        <v/>
      </c>
      <c r="X273" s="63" t="str">
        <f t="shared" si="80"/>
        <v/>
      </c>
      <c r="Y273" s="63" t="str">
        <f t="shared" si="81"/>
        <v/>
      </c>
      <c r="Z273" s="63" t="str">
        <f t="shared" si="82"/>
        <v/>
      </c>
      <c r="AA273" s="63" t="str">
        <f t="shared" si="83"/>
        <v/>
      </c>
      <c r="AB273" s="37"/>
      <c r="AC273" s="37"/>
      <c r="AD273" s="37"/>
      <c r="AE273" s="82" t="str">
        <f t="shared" si="84"/>
        <v/>
      </c>
      <c r="AF273" s="82" t="str">
        <f t="shared" si="85"/>
        <v/>
      </c>
      <c r="AG273" s="82" t="str">
        <f t="shared" si="86"/>
        <v/>
      </c>
      <c r="AH273" s="125" t="str">
        <f t="shared" si="89"/>
        <v/>
      </c>
      <c r="AI273" s="64" t="str">
        <f t="shared" si="87"/>
        <v/>
      </c>
      <c r="AJ273" s="45" t="str">
        <f>IFERROR(IF(ISNUMBER('Opsparede løndele dec21-feb22'!K271),AI273+'Opsparede løndele dec21-feb22'!K271,AI273),"")</f>
        <v/>
      </c>
    </row>
    <row r="274" spans="1:36" x14ac:dyDescent="0.25">
      <c r="A274" s="50" t="str">
        <f t="shared" si="90"/>
        <v/>
      </c>
      <c r="B274" s="5"/>
      <c r="C274" s="6"/>
      <c r="D274" s="7"/>
      <c r="E274" s="8"/>
      <c r="F274" s="8"/>
      <c r="G274" s="58" t="str">
        <f t="shared" si="91"/>
        <v/>
      </c>
      <c r="H274" s="58" t="str">
        <f t="shared" si="91"/>
        <v/>
      </c>
      <c r="I274" s="58" t="str">
        <f t="shared" si="91"/>
        <v/>
      </c>
      <c r="K274" s="100" t="str">
        <f t="shared" si="88"/>
        <v/>
      </c>
      <c r="U274" s="101"/>
      <c r="V274" s="63" t="str">
        <f t="shared" si="78"/>
        <v/>
      </c>
      <c r="W274" s="63" t="str">
        <f t="shared" si="79"/>
        <v/>
      </c>
      <c r="X274" s="63" t="str">
        <f t="shared" si="80"/>
        <v/>
      </c>
      <c r="Y274" s="63" t="str">
        <f t="shared" si="81"/>
        <v/>
      </c>
      <c r="Z274" s="63" t="str">
        <f t="shared" si="82"/>
        <v/>
      </c>
      <c r="AA274" s="63" t="str">
        <f t="shared" si="83"/>
        <v/>
      </c>
      <c r="AB274" s="37"/>
      <c r="AC274" s="37"/>
      <c r="AD274" s="37"/>
      <c r="AE274" s="82" t="str">
        <f t="shared" si="84"/>
        <v/>
      </c>
      <c r="AF274" s="82" t="str">
        <f t="shared" si="85"/>
        <v/>
      </c>
      <c r="AG274" s="82" t="str">
        <f t="shared" si="86"/>
        <v/>
      </c>
      <c r="AH274" s="125" t="str">
        <f t="shared" si="89"/>
        <v/>
      </c>
      <c r="AI274" s="64" t="str">
        <f t="shared" si="87"/>
        <v/>
      </c>
      <c r="AJ274" s="45" t="str">
        <f>IFERROR(IF(ISNUMBER('Opsparede løndele dec21-feb22'!K272),AI274+'Opsparede løndele dec21-feb22'!K272,AI274),"")</f>
        <v/>
      </c>
    </row>
    <row r="275" spans="1:36" x14ac:dyDescent="0.25">
      <c r="A275" s="50" t="str">
        <f t="shared" si="90"/>
        <v/>
      </c>
      <c r="B275" s="5"/>
      <c r="C275" s="6"/>
      <c r="D275" s="7"/>
      <c r="E275" s="8"/>
      <c r="F275" s="8"/>
      <c r="G275" s="58" t="str">
        <f t="shared" si="91"/>
        <v/>
      </c>
      <c r="H275" s="58" t="str">
        <f t="shared" si="91"/>
        <v/>
      </c>
      <c r="I275" s="58" t="str">
        <f t="shared" si="91"/>
        <v/>
      </c>
      <c r="K275" s="100" t="str">
        <f t="shared" si="88"/>
        <v/>
      </c>
      <c r="U275" s="101"/>
      <c r="V275" s="63" t="str">
        <f t="shared" si="78"/>
        <v/>
      </c>
      <c r="W275" s="63" t="str">
        <f t="shared" si="79"/>
        <v/>
      </c>
      <c r="X275" s="63" t="str">
        <f t="shared" si="80"/>
        <v/>
      </c>
      <c r="Y275" s="63" t="str">
        <f t="shared" si="81"/>
        <v/>
      </c>
      <c r="Z275" s="63" t="str">
        <f t="shared" si="82"/>
        <v/>
      </c>
      <c r="AA275" s="63" t="str">
        <f t="shared" si="83"/>
        <v/>
      </c>
      <c r="AB275" s="37"/>
      <c r="AC275" s="37"/>
      <c r="AD275" s="37"/>
      <c r="AE275" s="82" t="str">
        <f t="shared" si="84"/>
        <v/>
      </c>
      <c r="AF275" s="82" t="str">
        <f t="shared" si="85"/>
        <v/>
      </c>
      <c r="AG275" s="82" t="str">
        <f t="shared" si="86"/>
        <v/>
      </c>
      <c r="AH275" s="125" t="str">
        <f t="shared" si="89"/>
        <v/>
      </c>
      <c r="AI275" s="64" t="str">
        <f t="shared" si="87"/>
        <v/>
      </c>
      <c r="AJ275" s="45" t="str">
        <f>IFERROR(IF(ISNUMBER('Opsparede løndele dec21-feb22'!K273),AI275+'Opsparede løndele dec21-feb22'!K273,AI275),"")</f>
        <v/>
      </c>
    </row>
    <row r="276" spans="1:36" x14ac:dyDescent="0.25">
      <c r="A276" s="50" t="str">
        <f t="shared" si="90"/>
        <v/>
      </c>
      <c r="B276" s="5"/>
      <c r="C276" s="6"/>
      <c r="D276" s="7"/>
      <c r="E276" s="8"/>
      <c r="F276" s="8"/>
      <c r="G276" s="58" t="str">
        <f t="shared" si="91"/>
        <v/>
      </c>
      <c r="H276" s="58" t="str">
        <f t="shared" si="91"/>
        <v/>
      </c>
      <c r="I276" s="58" t="str">
        <f t="shared" si="91"/>
        <v/>
      </c>
      <c r="K276" s="100" t="str">
        <f t="shared" si="88"/>
        <v/>
      </c>
      <c r="U276" s="101"/>
      <c r="V276" s="63" t="str">
        <f t="shared" si="78"/>
        <v/>
      </c>
      <c r="W276" s="63" t="str">
        <f t="shared" si="79"/>
        <v/>
      </c>
      <c r="X276" s="63" t="str">
        <f t="shared" si="80"/>
        <v/>
      </c>
      <c r="Y276" s="63" t="str">
        <f t="shared" si="81"/>
        <v/>
      </c>
      <c r="Z276" s="63" t="str">
        <f t="shared" si="82"/>
        <v/>
      </c>
      <c r="AA276" s="63" t="str">
        <f t="shared" si="83"/>
        <v/>
      </c>
      <c r="AB276" s="37"/>
      <c r="AC276" s="37"/>
      <c r="AD276" s="37"/>
      <c r="AE276" s="82" t="str">
        <f t="shared" si="84"/>
        <v/>
      </c>
      <c r="AF276" s="82" t="str">
        <f t="shared" si="85"/>
        <v/>
      </c>
      <c r="AG276" s="82" t="str">
        <f t="shared" si="86"/>
        <v/>
      </c>
      <c r="AH276" s="125" t="str">
        <f t="shared" si="89"/>
        <v/>
      </c>
      <c r="AI276" s="64" t="str">
        <f t="shared" si="87"/>
        <v/>
      </c>
      <c r="AJ276" s="45" t="str">
        <f>IFERROR(IF(ISNUMBER('Opsparede løndele dec21-feb22'!K274),AI276+'Opsparede løndele dec21-feb22'!K274,AI276),"")</f>
        <v/>
      </c>
    </row>
    <row r="277" spans="1:36" x14ac:dyDescent="0.25">
      <c r="A277" s="50" t="str">
        <f t="shared" si="90"/>
        <v/>
      </c>
      <c r="B277" s="5"/>
      <c r="C277" s="6"/>
      <c r="D277" s="7"/>
      <c r="E277" s="8"/>
      <c r="F277" s="8"/>
      <c r="G277" s="58" t="str">
        <f t="shared" ref="G277:I286" si="92">IF(AND(ISNUMBER($E277),ISNUMBER($F277)),MAX(MIN(NETWORKDAYS(IF($E277&lt;=VLOOKUP(G$6,Matrix_antal_dage,5,FALSE),VLOOKUP(G$6,Matrix_antal_dage,5,FALSE),$E277),IF($F277&gt;=VLOOKUP(G$6,Matrix_antal_dage,6,FALSE),VLOOKUP(G$6,Matrix_antal_dage,6,FALSE),$F277),helligdage),VLOOKUP(G$6,Matrix_antal_dage,7,FALSE)),0),"")</f>
        <v/>
      </c>
      <c r="H277" s="58" t="str">
        <f t="shared" si="92"/>
        <v/>
      </c>
      <c r="I277" s="58" t="str">
        <f t="shared" si="92"/>
        <v/>
      </c>
      <c r="K277" s="100" t="str">
        <f t="shared" si="88"/>
        <v/>
      </c>
      <c r="U277" s="101"/>
      <c r="V277" s="63" t="str">
        <f t="shared" si="78"/>
        <v/>
      </c>
      <c r="W277" s="63" t="str">
        <f t="shared" si="79"/>
        <v/>
      </c>
      <c r="X277" s="63" t="str">
        <f t="shared" si="80"/>
        <v/>
      </c>
      <c r="Y277" s="63" t="str">
        <f t="shared" si="81"/>
        <v/>
      </c>
      <c r="Z277" s="63" t="str">
        <f t="shared" si="82"/>
        <v/>
      </c>
      <c r="AA277" s="63" t="str">
        <f t="shared" si="83"/>
        <v/>
      </c>
      <c r="AB277" s="37"/>
      <c r="AC277" s="37"/>
      <c r="AD277" s="37"/>
      <c r="AE277" s="82" t="str">
        <f t="shared" si="84"/>
        <v/>
      </c>
      <c r="AF277" s="82" t="str">
        <f t="shared" si="85"/>
        <v/>
      </c>
      <c r="AG277" s="82" t="str">
        <f t="shared" si="86"/>
        <v/>
      </c>
      <c r="AH277" s="125" t="str">
        <f t="shared" si="89"/>
        <v/>
      </c>
      <c r="AI277" s="64" t="str">
        <f t="shared" si="87"/>
        <v/>
      </c>
      <c r="AJ277" s="45" t="str">
        <f>IFERROR(IF(ISNUMBER('Opsparede løndele dec21-feb22'!K275),AI277+'Opsparede løndele dec21-feb22'!K275,AI277),"")</f>
        <v/>
      </c>
    </row>
    <row r="278" spans="1:36" x14ac:dyDescent="0.25">
      <c r="A278" s="50" t="str">
        <f t="shared" si="90"/>
        <v/>
      </c>
      <c r="B278" s="5"/>
      <c r="C278" s="6"/>
      <c r="D278" s="7"/>
      <c r="E278" s="8"/>
      <c r="F278" s="8"/>
      <c r="G278" s="58" t="str">
        <f t="shared" si="92"/>
        <v/>
      </c>
      <c r="H278" s="58" t="str">
        <f t="shared" si="92"/>
        <v/>
      </c>
      <c r="I278" s="58" t="str">
        <f t="shared" si="92"/>
        <v/>
      </c>
      <c r="K278" s="100" t="str">
        <f t="shared" si="88"/>
        <v/>
      </c>
      <c r="U278" s="101"/>
      <c r="V278" s="63" t="str">
        <f t="shared" si="78"/>
        <v/>
      </c>
      <c r="W278" s="63" t="str">
        <f t="shared" si="79"/>
        <v/>
      </c>
      <c r="X278" s="63" t="str">
        <f t="shared" si="80"/>
        <v/>
      </c>
      <c r="Y278" s="63" t="str">
        <f t="shared" si="81"/>
        <v/>
      </c>
      <c r="Z278" s="63" t="str">
        <f t="shared" si="82"/>
        <v/>
      </c>
      <c r="AA278" s="63" t="str">
        <f t="shared" si="83"/>
        <v/>
      </c>
      <c r="AB278" s="37"/>
      <c r="AC278" s="37"/>
      <c r="AD278" s="37"/>
      <c r="AE278" s="82" t="str">
        <f t="shared" si="84"/>
        <v/>
      </c>
      <c r="AF278" s="82" t="str">
        <f t="shared" si="85"/>
        <v/>
      </c>
      <c r="AG278" s="82" t="str">
        <f t="shared" si="86"/>
        <v/>
      </c>
      <c r="AH278" s="125" t="str">
        <f t="shared" si="89"/>
        <v/>
      </c>
      <c r="AI278" s="64" t="str">
        <f t="shared" si="87"/>
        <v/>
      </c>
      <c r="AJ278" s="45" t="str">
        <f>IFERROR(IF(ISNUMBER('Opsparede løndele dec21-feb22'!K276),AI278+'Opsparede løndele dec21-feb22'!K276,AI278),"")</f>
        <v/>
      </c>
    </row>
    <row r="279" spans="1:36" x14ac:dyDescent="0.25">
      <c r="A279" s="50" t="str">
        <f t="shared" si="90"/>
        <v/>
      </c>
      <c r="B279" s="5"/>
      <c r="C279" s="6"/>
      <c r="D279" s="7"/>
      <c r="E279" s="8"/>
      <c r="F279" s="8"/>
      <c r="G279" s="58" t="str">
        <f t="shared" si="92"/>
        <v/>
      </c>
      <c r="H279" s="58" t="str">
        <f t="shared" si="92"/>
        <v/>
      </c>
      <c r="I279" s="58" t="str">
        <f t="shared" si="92"/>
        <v/>
      </c>
      <c r="K279" s="100" t="str">
        <f t="shared" si="88"/>
        <v/>
      </c>
      <c r="U279" s="101"/>
      <c r="V279" s="63" t="str">
        <f t="shared" si="78"/>
        <v/>
      </c>
      <c r="W279" s="63" t="str">
        <f t="shared" si="79"/>
        <v/>
      </c>
      <c r="X279" s="63" t="str">
        <f t="shared" si="80"/>
        <v/>
      </c>
      <c r="Y279" s="63" t="str">
        <f t="shared" si="81"/>
        <v/>
      </c>
      <c r="Z279" s="63" t="str">
        <f t="shared" si="82"/>
        <v/>
      </c>
      <c r="AA279" s="63" t="str">
        <f t="shared" si="83"/>
        <v/>
      </c>
      <c r="AB279" s="37"/>
      <c r="AC279" s="37"/>
      <c r="AD279" s="37"/>
      <c r="AE279" s="82" t="str">
        <f t="shared" si="84"/>
        <v/>
      </c>
      <c r="AF279" s="82" t="str">
        <f t="shared" si="85"/>
        <v/>
      </c>
      <c r="AG279" s="82" t="str">
        <f t="shared" si="86"/>
        <v/>
      </c>
      <c r="AH279" s="125" t="str">
        <f t="shared" si="89"/>
        <v/>
      </c>
      <c r="AI279" s="64" t="str">
        <f t="shared" si="87"/>
        <v/>
      </c>
      <c r="AJ279" s="45" t="str">
        <f>IFERROR(IF(ISNUMBER('Opsparede løndele dec21-feb22'!K277),AI279+'Opsparede løndele dec21-feb22'!K277,AI279),"")</f>
        <v/>
      </c>
    </row>
    <row r="280" spans="1:36" x14ac:dyDescent="0.25">
      <c r="A280" s="50" t="str">
        <f t="shared" si="90"/>
        <v/>
      </c>
      <c r="B280" s="5"/>
      <c r="C280" s="6"/>
      <c r="D280" s="7"/>
      <c r="E280" s="8"/>
      <c r="F280" s="8"/>
      <c r="G280" s="58" t="str">
        <f t="shared" si="92"/>
        <v/>
      </c>
      <c r="H280" s="58" t="str">
        <f t="shared" si="92"/>
        <v/>
      </c>
      <c r="I280" s="58" t="str">
        <f t="shared" si="92"/>
        <v/>
      </c>
      <c r="K280" s="100" t="str">
        <f t="shared" si="88"/>
        <v/>
      </c>
      <c r="U280" s="101"/>
      <c r="V280" s="63" t="str">
        <f t="shared" si="78"/>
        <v/>
      </c>
      <c r="W280" s="63" t="str">
        <f t="shared" si="79"/>
        <v/>
      </c>
      <c r="X280" s="63" t="str">
        <f t="shared" si="80"/>
        <v/>
      </c>
      <c r="Y280" s="63" t="str">
        <f t="shared" si="81"/>
        <v/>
      </c>
      <c r="Z280" s="63" t="str">
        <f t="shared" si="82"/>
        <v/>
      </c>
      <c r="AA280" s="63" t="str">
        <f t="shared" si="83"/>
        <v/>
      </c>
      <c r="AB280" s="37"/>
      <c r="AC280" s="37"/>
      <c r="AD280" s="37"/>
      <c r="AE280" s="82" t="str">
        <f t="shared" si="84"/>
        <v/>
      </c>
      <c r="AF280" s="82" t="str">
        <f t="shared" si="85"/>
        <v/>
      </c>
      <c r="AG280" s="82" t="str">
        <f t="shared" si="86"/>
        <v/>
      </c>
      <c r="AH280" s="125" t="str">
        <f t="shared" si="89"/>
        <v/>
      </c>
      <c r="AI280" s="64" t="str">
        <f t="shared" si="87"/>
        <v/>
      </c>
      <c r="AJ280" s="45" t="str">
        <f>IFERROR(IF(ISNUMBER('Opsparede løndele dec21-feb22'!K278),AI280+'Opsparede løndele dec21-feb22'!K278,AI280),"")</f>
        <v/>
      </c>
    </row>
    <row r="281" spans="1:36" x14ac:dyDescent="0.25">
      <c r="A281" s="50" t="str">
        <f t="shared" si="90"/>
        <v/>
      </c>
      <c r="B281" s="5"/>
      <c r="C281" s="6"/>
      <c r="D281" s="7"/>
      <c r="E281" s="8"/>
      <c r="F281" s="8"/>
      <c r="G281" s="58" t="str">
        <f t="shared" si="92"/>
        <v/>
      </c>
      <c r="H281" s="58" t="str">
        <f t="shared" si="92"/>
        <v/>
      </c>
      <c r="I281" s="58" t="str">
        <f t="shared" si="92"/>
        <v/>
      </c>
      <c r="K281" s="100" t="str">
        <f t="shared" si="88"/>
        <v/>
      </c>
      <c r="U281" s="101"/>
      <c r="V281" s="63" t="str">
        <f t="shared" si="78"/>
        <v/>
      </c>
      <c r="W281" s="63" t="str">
        <f t="shared" si="79"/>
        <v/>
      </c>
      <c r="X281" s="63" t="str">
        <f t="shared" si="80"/>
        <v/>
      </c>
      <c r="Y281" s="63" t="str">
        <f t="shared" si="81"/>
        <v/>
      </c>
      <c r="Z281" s="63" t="str">
        <f t="shared" si="82"/>
        <v/>
      </c>
      <c r="AA281" s="63" t="str">
        <f t="shared" si="83"/>
        <v/>
      </c>
      <c r="AB281" s="37"/>
      <c r="AC281" s="37"/>
      <c r="AD281" s="37"/>
      <c r="AE281" s="82" t="str">
        <f t="shared" si="84"/>
        <v/>
      </c>
      <c r="AF281" s="82" t="str">
        <f t="shared" si="85"/>
        <v/>
      </c>
      <c r="AG281" s="82" t="str">
        <f t="shared" si="86"/>
        <v/>
      </c>
      <c r="AH281" s="125" t="str">
        <f t="shared" si="89"/>
        <v/>
      </c>
      <c r="AI281" s="64" t="str">
        <f t="shared" si="87"/>
        <v/>
      </c>
      <c r="AJ281" s="45" t="str">
        <f>IFERROR(IF(ISNUMBER('Opsparede løndele dec21-feb22'!K279),AI281+'Opsparede løndele dec21-feb22'!K279,AI281),"")</f>
        <v/>
      </c>
    </row>
    <row r="282" spans="1:36" x14ac:dyDescent="0.25">
      <c r="A282" s="50" t="str">
        <f t="shared" si="90"/>
        <v/>
      </c>
      <c r="B282" s="5"/>
      <c r="C282" s="6"/>
      <c r="D282" s="7"/>
      <c r="E282" s="8"/>
      <c r="F282" s="8"/>
      <c r="G282" s="58" t="str">
        <f t="shared" si="92"/>
        <v/>
      </c>
      <c r="H282" s="58" t="str">
        <f t="shared" si="92"/>
        <v/>
      </c>
      <c r="I282" s="58" t="str">
        <f t="shared" si="92"/>
        <v/>
      </c>
      <c r="K282" s="100" t="str">
        <f t="shared" si="88"/>
        <v/>
      </c>
      <c r="U282" s="101"/>
      <c r="V282" s="63" t="str">
        <f t="shared" si="78"/>
        <v/>
      </c>
      <c r="W282" s="63" t="str">
        <f t="shared" si="79"/>
        <v/>
      </c>
      <c r="X282" s="63" t="str">
        <f t="shared" si="80"/>
        <v/>
      </c>
      <c r="Y282" s="63" t="str">
        <f t="shared" si="81"/>
        <v/>
      </c>
      <c r="Z282" s="63" t="str">
        <f t="shared" si="82"/>
        <v/>
      </c>
      <c r="AA282" s="63" t="str">
        <f t="shared" si="83"/>
        <v/>
      </c>
      <c r="AB282" s="37"/>
      <c r="AC282" s="37"/>
      <c r="AD282" s="37"/>
      <c r="AE282" s="82" t="str">
        <f t="shared" si="84"/>
        <v/>
      </c>
      <c r="AF282" s="82" t="str">
        <f t="shared" si="85"/>
        <v/>
      </c>
      <c r="AG282" s="82" t="str">
        <f t="shared" si="86"/>
        <v/>
      </c>
      <c r="AH282" s="125" t="str">
        <f t="shared" si="89"/>
        <v/>
      </c>
      <c r="AI282" s="64" t="str">
        <f t="shared" si="87"/>
        <v/>
      </c>
      <c r="AJ282" s="45" t="str">
        <f>IFERROR(IF(ISNUMBER('Opsparede løndele dec21-feb22'!K280),AI282+'Opsparede løndele dec21-feb22'!K280,AI282),"")</f>
        <v/>
      </c>
    </row>
    <row r="283" spans="1:36" x14ac:dyDescent="0.25">
      <c r="A283" s="50" t="str">
        <f t="shared" si="90"/>
        <v/>
      </c>
      <c r="B283" s="5"/>
      <c r="C283" s="6"/>
      <c r="D283" s="7"/>
      <c r="E283" s="8"/>
      <c r="F283" s="8"/>
      <c r="G283" s="58" t="str">
        <f t="shared" si="92"/>
        <v/>
      </c>
      <c r="H283" s="58" t="str">
        <f t="shared" si="92"/>
        <v/>
      </c>
      <c r="I283" s="58" t="str">
        <f t="shared" si="92"/>
        <v/>
      </c>
      <c r="K283" s="100" t="str">
        <f t="shared" si="88"/>
        <v/>
      </c>
      <c r="U283" s="101"/>
      <c r="V283" s="63" t="str">
        <f t="shared" si="78"/>
        <v/>
      </c>
      <c r="W283" s="63" t="str">
        <f t="shared" si="79"/>
        <v/>
      </c>
      <c r="X283" s="63" t="str">
        <f t="shared" si="80"/>
        <v/>
      </c>
      <c r="Y283" s="63" t="str">
        <f t="shared" si="81"/>
        <v/>
      </c>
      <c r="Z283" s="63" t="str">
        <f t="shared" si="82"/>
        <v/>
      </c>
      <c r="AA283" s="63" t="str">
        <f t="shared" si="83"/>
        <v/>
      </c>
      <c r="AB283" s="37"/>
      <c r="AC283" s="37"/>
      <c r="AD283" s="37"/>
      <c r="AE283" s="82" t="str">
        <f t="shared" si="84"/>
        <v/>
      </c>
      <c r="AF283" s="82" t="str">
        <f t="shared" si="85"/>
        <v/>
      </c>
      <c r="AG283" s="82" t="str">
        <f t="shared" si="86"/>
        <v/>
      </c>
      <c r="AH283" s="125" t="str">
        <f t="shared" si="89"/>
        <v/>
      </c>
      <c r="AI283" s="64" t="str">
        <f t="shared" si="87"/>
        <v/>
      </c>
      <c r="AJ283" s="45" t="str">
        <f>IFERROR(IF(ISNUMBER('Opsparede løndele dec21-feb22'!K281),AI283+'Opsparede løndele dec21-feb22'!K281,AI283),"")</f>
        <v/>
      </c>
    </row>
    <row r="284" spans="1:36" x14ac:dyDescent="0.25">
      <c r="A284" s="50" t="str">
        <f t="shared" si="90"/>
        <v/>
      </c>
      <c r="B284" s="5"/>
      <c r="C284" s="6"/>
      <c r="D284" s="7"/>
      <c r="E284" s="8"/>
      <c r="F284" s="8"/>
      <c r="G284" s="58" t="str">
        <f t="shared" si="92"/>
        <v/>
      </c>
      <c r="H284" s="58" t="str">
        <f t="shared" si="92"/>
        <v/>
      </c>
      <c r="I284" s="58" t="str">
        <f t="shared" si="92"/>
        <v/>
      </c>
      <c r="K284" s="100" t="str">
        <f t="shared" si="88"/>
        <v/>
      </c>
      <c r="U284" s="101"/>
      <c r="V284" s="63" t="str">
        <f t="shared" si="78"/>
        <v/>
      </c>
      <c r="W284" s="63" t="str">
        <f t="shared" si="79"/>
        <v/>
      </c>
      <c r="X284" s="63" t="str">
        <f t="shared" si="80"/>
        <v/>
      </c>
      <c r="Y284" s="63" t="str">
        <f t="shared" si="81"/>
        <v/>
      </c>
      <c r="Z284" s="63" t="str">
        <f t="shared" si="82"/>
        <v/>
      </c>
      <c r="AA284" s="63" t="str">
        <f t="shared" si="83"/>
        <v/>
      </c>
      <c r="AB284" s="37"/>
      <c r="AC284" s="37"/>
      <c r="AD284" s="37"/>
      <c r="AE284" s="82" t="str">
        <f t="shared" si="84"/>
        <v/>
      </c>
      <c r="AF284" s="82" t="str">
        <f t="shared" si="85"/>
        <v/>
      </c>
      <c r="AG284" s="82" t="str">
        <f t="shared" si="86"/>
        <v/>
      </c>
      <c r="AH284" s="125" t="str">
        <f t="shared" si="89"/>
        <v/>
      </c>
      <c r="AI284" s="64" t="str">
        <f t="shared" si="87"/>
        <v/>
      </c>
      <c r="AJ284" s="45" t="str">
        <f>IFERROR(IF(ISNUMBER('Opsparede løndele dec21-feb22'!K282),AI284+'Opsparede løndele dec21-feb22'!K282,AI284),"")</f>
        <v/>
      </c>
    </row>
    <row r="285" spans="1:36" x14ac:dyDescent="0.25">
      <c r="A285" s="50" t="str">
        <f t="shared" si="90"/>
        <v/>
      </c>
      <c r="B285" s="5"/>
      <c r="C285" s="6"/>
      <c r="D285" s="7"/>
      <c r="E285" s="8"/>
      <c r="F285" s="8"/>
      <c r="G285" s="58" t="str">
        <f t="shared" si="92"/>
        <v/>
      </c>
      <c r="H285" s="58" t="str">
        <f t="shared" si="92"/>
        <v/>
      </c>
      <c r="I285" s="58" t="str">
        <f t="shared" si="92"/>
        <v/>
      </c>
      <c r="K285" s="100" t="str">
        <f t="shared" si="88"/>
        <v/>
      </c>
      <c r="U285" s="101"/>
      <c r="V285" s="63" t="str">
        <f t="shared" si="78"/>
        <v/>
      </c>
      <c r="W285" s="63" t="str">
        <f t="shared" si="79"/>
        <v/>
      </c>
      <c r="X285" s="63" t="str">
        <f t="shared" si="80"/>
        <v/>
      </c>
      <c r="Y285" s="63" t="str">
        <f t="shared" si="81"/>
        <v/>
      </c>
      <c r="Z285" s="63" t="str">
        <f t="shared" si="82"/>
        <v/>
      </c>
      <c r="AA285" s="63" t="str">
        <f t="shared" si="83"/>
        <v/>
      </c>
      <c r="AB285" s="37"/>
      <c r="AC285" s="37"/>
      <c r="AD285" s="37"/>
      <c r="AE285" s="82" t="str">
        <f t="shared" si="84"/>
        <v/>
      </c>
      <c r="AF285" s="82" t="str">
        <f t="shared" si="85"/>
        <v/>
      </c>
      <c r="AG285" s="82" t="str">
        <f t="shared" si="86"/>
        <v/>
      </c>
      <c r="AH285" s="125" t="str">
        <f t="shared" si="89"/>
        <v/>
      </c>
      <c r="AI285" s="64" t="str">
        <f t="shared" si="87"/>
        <v/>
      </c>
      <c r="AJ285" s="45" t="str">
        <f>IFERROR(IF(ISNUMBER('Opsparede løndele dec21-feb22'!K283),AI285+'Opsparede løndele dec21-feb22'!K283,AI285),"")</f>
        <v/>
      </c>
    </row>
    <row r="286" spans="1:36" x14ac:dyDescent="0.25">
      <c r="A286" s="50" t="str">
        <f t="shared" si="90"/>
        <v/>
      </c>
      <c r="B286" s="5"/>
      <c r="C286" s="6"/>
      <c r="D286" s="7"/>
      <c r="E286" s="8"/>
      <c r="F286" s="8"/>
      <c r="G286" s="58" t="str">
        <f t="shared" si="92"/>
        <v/>
      </c>
      <c r="H286" s="58" t="str">
        <f t="shared" si="92"/>
        <v/>
      </c>
      <c r="I286" s="58" t="str">
        <f t="shared" si="92"/>
        <v/>
      </c>
      <c r="K286" s="100" t="str">
        <f t="shared" si="88"/>
        <v/>
      </c>
      <c r="U286" s="101"/>
      <c r="V286" s="63" t="str">
        <f t="shared" si="78"/>
        <v/>
      </c>
      <c r="W286" s="63" t="str">
        <f t="shared" si="79"/>
        <v/>
      </c>
      <c r="X286" s="63" t="str">
        <f t="shared" si="80"/>
        <v/>
      </c>
      <c r="Y286" s="63" t="str">
        <f t="shared" si="81"/>
        <v/>
      </c>
      <c r="Z286" s="63" t="str">
        <f t="shared" si="82"/>
        <v/>
      </c>
      <c r="AA286" s="63" t="str">
        <f t="shared" si="83"/>
        <v/>
      </c>
      <c r="AB286" s="37"/>
      <c r="AC286" s="37"/>
      <c r="AD286" s="37"/>
      <c r="AE286" s="82" t="str">
        <f t="shared" si="84"/>
        <v/>
      </c>
      <c r="AF286" s="82" t="str">
        <f t="shared" si="85"/>
        <v/>
      </c>
      <c r="AG286" s="82" t="str">
        <f t="shared" si="86"/>
        <v/>
      </c>
      <c r="AH286" s="125" t="str">
        <f t="shared" si="89"/>
        <v/>
      </c>
      <c r="AI286" s="64" t="str">
        <f t="shared" si="87"/>
        <v/>
      </c>
      <c r="AJ286" s="45" t="str">
        <f>IFERROR(IF(ISNUMBER('Opsparede løndele dec21-feb22'!K284),AI286+'Opsparede løndele dec21-feb22'!K284,AI286),"")</f>
        <v/>
      </c>
    </row>
    <row r="287" spans="1:36" x14ac:dyDescent="0.25">
      <c r="A287" s="50" t="str">
        <f t="shared" si="90"/>
        <v/>
      </c>
      <c r="B287" s="5"/>
      <c r="C287" s="6"/>
      <c r="D287" s="7"/>
      <c r="E287" s="8"/>
      <c r="F287" s="8"/>
      <c r="G287" s="58" t="str">
        <f t="shared" ref="G287:I296" si="93">IF(AND(ISNUMBER($E287),ISNUMBER($F287)),MAX(MIN(NETWORKDAYS(IF($E287&lt;=VLOOKUP(G$6,Matrix_antal_dage,5,FALSE),VLOOKUP(G$6,Matrix_antal_dage,5,FALSE),$E287),IF($F287&gt;=VLOOKUP(G$6,Matrix_antal_dage,6,FALSE),VLOOKUP(G$6,Matrix_antal_dage,6,FALSE),$F287),helligdage),VLOOKUP(G$6,Matrix_antal_dage,7,FALSE)),0),"")</f>
        <v/>
      </c>
      <c r="H287" s="58" t="str">
        <f t="shared" si="93"/>
        <v/>
      </c>
      <c r="I287" s="58" t="str">
        <f t="shared" si="93"/>
        <v/>
      </c>
      <c r="K287" s="100" t="str">
        <f t="shared" si="88"/>
        <v/>
      </c>
      <c r="U287" s="101"/>
      <c r="V287" s="63" t="str">
        <f t="shared" si="78"/>
        <v/>
      </c>
      <c r="W287" s="63" t="str">
        <f t="shared" si="79"/>
        <v/>
      </c>
      <c r="X287" s="63" t="str">
        <f t="shared" si="80"/>
        <v/>
      </c>
      <c r="Y287" s="63" t="str">
        <f t="shared" si="81"/>
        <v/>
      </c>
      <c r="Z287" s="63" t="str">
        <f t="shared" si="82"/>
        <v/>
      </c>
      <c r="AA287" s="63" t="str">
        <f t="shared" si="83"/>
        <v/>
      </c>
      <c r="AB287" s="37"/>
      <c r="AC287" s="37"/>
      <c r="AD287" s="37"/>
      <c r="AE287" s="82" t="str">
        <f t="shared" si="84"/>
        <v/>
      </c>
      <c r="AF287" s="82" t="str">
        <f t="shared" si="85"/>
        <v/>
      </c>
      <c r="AG287" s="82" t="str">
        <f t="shared" si="86"/>
        <v/>
      </c>
      <c r="AH287" s="125" t="str">
        <f t="shared" si="89"/>
        <v/>
      </c>
      <c r="AI287" s="64" t="str">
        <f t="shared" si="87"/>
        <v/>
      </c>
      <c r="AJ287" s="45" t="str">
        <f>IFERROR(IF(ISNUMBER('Opsparede løndele dec21-feb22'!K285),AI287+'Opsparede løndele dec21-feb22'!K285,AI287),"")</f>
        <v/>
      </c>
    </row>
    <row r="288" spans="1:36" x14ac:dyDescent="0.25">
      <c r="A288" s="50" t="str">
        <f t="shared" si="90"/>
        <v/>
      </c>
      <c r="B288" s="5"/>
      <c r="C288" s="6"/>
      <c r="D288" s="7"/>
      <c r="E288" s="8"/>
      <c r="F288" s="8"/>
      <c r="G288" s="58" t="str">
        <f t="shared" si="93"/>
        <v/>
      </c>
      <c r="H288" s="58" t="str">
        <f t="shared" si="93"/>
        <v/>
      </c>
      <c r="I288" s="58" t="str">
        <f t="shared" si="93"/>
        <v/>
      </c>
      <c r="K288" s="100" t="str">
        <f t="shared" si="88"/>
        <v/>
      </c>
      <c r="U288" s="101"/>
      <c r="V288" s="63" t="str">
        <f t="shared" si="78"/>
        <v/>
      </c>
      <c r="W288" s="63" t="str">
        <f t="shared" si="79"/>
        <v/>
      </c>
      <c r="X288" s="63" t="str">
        <f t="shared" si="80"/>
        <v/>
      </c>
      <c r="Y288" s="63" t="str">
        <f t="shared" si="81"/>
        <v/>
      </c>
      <c r="Z288" s="63" t="str">
        <f t="shared" si="82"/>
        <v/>
      </c>
      <c r="AA288" s="63" t="str">
        <f t="shared" si="83"/>
        <v/>
      </c>
      <c r="AB288" s="37"/>
      <c r="AC288" s="37"/>
      <c r="AD288" s="37"/>
      <c r="AE288" s="82" t="str">
        <f t="shared" si="84"/>
        <v/>
      </c>
      <c r="AF288" s="82" t="str">
        <f t="shared" si="85"/>
        <v/>
      </c>
      <c r="AG288" s="82" t="str">
        <f t="shared" si="86"/>
        <v/>
      </c>
      <c r="AH288" s="125" t="str">
        <f t="shared" si="89"/>
        <v/>
      </c>
      <c r="AI288" s="64" t="str">
        <f t="shared" si="87"/>
        <v/>
      </c>
      <c r="AJ288" s="45" t="str">
        <f>IFERROR(IF(ISNUMBER('Opsparede løndele dec21-feb22'!K286),AI288+'Opsparede løndele dec21-feb22'!K286,AI288),"")</f>
        <v/>
      </c>
    </row>
    <row r="289" spans="1:36" x14ac:dyDescent="0.25">
      <c r="A289" s="50" t="str">
        <f t="shared" si="90"/>
        <v/>
      </c>
      <c r="B289" s="5"/>
      <c r="C289" s="6"/>
      <c r="D289" s="7"/>
      <c r="E289" s="8"/>
      <c r="F289" s="8"/>
      <c r="G289" s="58" t="str">
        <f t="shared" si="93"/>
        <v/>
      </c>
      <c r="H289" s="58" t="str">
        <f t="shared" si="93"/>
        <v/>
      </c>
      <c r="I289" s="58" t="str">
        <f t="shared" si="93"/>
        <v/>
      </c>
      <c r="K289" s="100" t="str">
        <f t="shared" si="88"/>
        <v/>
      </c>
      <c r="U289" s="101"/>
      <c r="V289" s="63" t="str">
        <f t="shared" si="78"/>
        <v/>
      </c>
      <c r="W289" s="63" t="str">
        <f t="shared" si="79"/>
        <v/>
      </c>
      <c r="X289" s="63" t="str">
        <f t="shared" si="80"/>
        <v/>
      </c>
      <c r="Y289" s="63" t="str">
        <f t="shared" si="81"/>
        <v/>
      </c>
      <c r="Z289" s="63" t="str">
        <f t="shared" si="82"/>
        <v/>
      </c>
      <c r="AA289" s="63" t="str">
        <f t="shared" si="83"/>
        <v/>
      </c>
      <c r="AB289" s="37"/>
      <c r="AC289" s="37"/>
      <c r="AD289" s="37"/>
      <c r="AE289" s="82" t="str">
        <f t="shared" si="84"/>
        <v/>
      </c>
      <c r="AF289" s="82" t="str">
        <f t="shared" si="85"/>
        <v/>
      </c>
      <c r="AG289" s="82" t="str">
        <f t="shared" si="86"/>
        <v/>
      </c>
      <c r="AH289" s="125" t="str">
        <f t="shared" si="89"/>
        <v/>
      </c>
      <c r="AI289" s="64" t="str">
        <f t="shared" si="87"/>
        <v/>
      </c>
      <c r="AJ289" s="45" t="str">
        <f>IFERROR(IF(ISNUMBER('Opsparede løndele dec21-feb22'!K287),AI289+'Opsparede løndele dec21-feb22'!K287,AI289),"")</f>
        <v/>
      </c>
    </row>
    <row r="290" spans="1:36" x14ac:dyDescent="0.25">
      <c r="A290" s="50" t="str">
        <f t="shared" si="90"/>
        <v/>
      </c>
      <c r="B290" s="5"/>
      <c r="C290" s="6"/>
      <c r="D290" s="7"/>
      <c r="E290" s="8"/>
      <c r="F290" s="8"/>
      <c r="G290" s="58" t="str">
        <f t="shared" si="93"/>
        <v/>
      </c>
      <c r="H290" s="58" t="str">
        <f t="shared" si="93"/>
        <v/>
      </c>
      <c r="I290" s="58" t="str">
        <f t="shared" si="93"/>
        <v/>
      </c>
      <c r="K290" s="100" t="str">
        <f t="shared" si="88"/>
        <v/>
      </c>
      <c r="U290" s="101"/>
      <c r="V290" s="63" t="str">
        <f t="shared" si="78"/>
        <v/>
      </c>
      <c r="W290" s="63" t="str">
        <f t="shared" si="79"/>
        <v/>
      </c>
      <c r="X290" s="63" t="str">
        <f t="shared" si="80"/>
        <v/>
      </c>
      <c r="Y290" s="63" t="str">
        <f t="shared" si="81"/>
        <v/>
      </c>
      <c r="Z290" s="63" t="str">
        <f t="shared" si="82"/>
        <v/>
      </c>
      <c r="AA290" s="63" t="str">
        <f t="shared" si="83"/>
        <v/>
      </c>
      <c r="AB290" s="37"/>
      <c r="AC290" s="37"/>
      <c r="AD290" s="37"/>
      <c r="AE290" s="82" t="str">
        <f t="shared" si="84"/>
        <v/>
      </c>
      <c r="AF290" s="82" t="str">
        <f t="shared" si="85"/>
        <v/>
      </c>
      <c r="AG290" s="82" t="str">
        <f t="shared" si="86"/>
        <v/>
      </c>
      <c r="AH290" s="125" t="str">
        <f t="shared" si="89"/>
        <v/>
      </c>
      <c r="AI290" s="64" t="str">
        <f t="shared" si="87"/>
        <v/>
      </c>
      <c r="AJ290" s="45" t="str">
        <f>IFERROR(IF(ISNUMBER('Opsparede løndele dec21-feb22'!K288),AI290+'Opsparede løndele dec21-feb22'!K288,AI290),"")</f>
        <v/>
      </c>
    </row>
    <row r="291" spans="1:36" x14ac:dyDescent="0.25">
      <c r="A291" s="50" t="str">
        <f t="shared" si="90"/>
        <v/>
      </c>
      <c r="B291" s="5"/>
      <c r="C291" s="6"/>
      <c r="D291" s="7"/>
      <c r="E291" s="8"/>
      <c r="F291" s="8"/>
      <c r="G291" s="58" t="str">
        <f t="shared" si="93"/>
        <v/>
      </c>
      <c r="H291" s="58" t="str">
        <f t="shared" si="93"/>
        <v/>
      </c>
      <c r="I291" s="58" t="str">
        <f t="shared" si="93"/>
        <v/>
      </c>
      <c r="K291" s="100" t="str">
        <f t="shared" si="88"/>
        <v/>
      </c>
      <c r="U291" s="101"/>
      <c r="V291" s="63" t="str">
        <f t="shared" si="78"/>
        <v/>
      </c>
      <c r="W291" s="63" t="str">
        <f t="shared" si="79"/>
        <v/>
      </c>
      <c r="X291" s="63" t="str">
        <f t="shared" si="80"/>
        <v/>
      </c>
      <c r="Y291" s="63" t="str">
        <f t="shared" si="81"/>
        <v/>
      </c>
      <c r="Z291" s="63" t="str">
        <f t="shared" si="82"/>
        <v/>
      </c>
      <c r="AA291" s="63" t="str">
        <f t="shared" si="83"/>
        <v/>
      </c>
      <c r="AB291" s="37"/>
      <c r="AC291" s="37"/>
      <c r="AD291" s="37"/>
      <c r="AE291" s="82" t="str">
        <f t="shared" si="84"/>
        <v/>
      </c>
      <c r="AF291" s="82" t="str">
        <f t="shared" si="85"/>
        <v/>
      </c>
      <c r="AG291" s="82" t="str">
        <f t="shared" si="86"/>
        <v/>
      </c>
      <c r="AH291" s="125" t="str">
        <f t="shared" si="89"/>
        <v/>
      </c>
      <c r="AI291" s="64" t="str">
        <f t="shared" si="87"/>
        <v/>
      </c>
      <c r="AJ291" s="45" t="str">
        <f>IFERROR(IF(ISNUMBER('Opsparede løndele dec21-feb22'!K289),AI291+'Opsparede løndele dec21-feb22'!K289,AI291),"")</f>
        <v/>
      </c>
    </row>
    <row r="292" spans="1:36" x14ac:dyDescent="0.25">
      <c r="A292" s="50" t="str">
        <f t="shared" si="90"/>
        <v/>
      </c>
      <c r="B292" s="5"/>
      <c r="C292" s="6"/>
      <c r="D292" s="7"/>
      <c r="E292" s="8"/>
      <c r="F292" s="8"/>
      <c r="G292" s="58" t="str">
        <f t="shared" si="93"/>
        <v/>
      </c>
      <c r="H292" s="58" t="str">
        <f t="shared" si="93"/>
        <v/>
      </c>
      <c r="I292" s="58" t="str">
        <f t="shared" si="93"/>
        <v/>
      </c>
      <c r="K292" s="100" t="str">
        <f t="shared" si="88"/>
        <v/>
      </c>
      <c r="U292" s="101"/>
      <c r="V292" s="63" t="str">
        <f t="shared" si="78"/>
        <v/>
      </c>
      <c r="W292" s="63" t="str">
        <f t="shared" si="79"/>
        <v/>
      </c>
      <c r="X292" s="63" t="str">
        <f t="shared" si="80"/>
        <v/>
      </c>
      <c r="Y292" s="63" t="str">
        <f t="shared" si="81"/>
        <v/>
      </c>
      <c r="Z292" s="63" t="str">
        <f t="shared" si="82"/>
        <v/>
      </c>
      <c r="AA292" s="63" t="str">
        <f t="shared" si="83"/>
        <v/>
      </c>
      <c r="AB292" s="37"/>
      <c r="AC292" s="37"/>
      <c r="AD292" s="37"/>
      <c r="AE292" s="82" t="str">
        <f t="shared" si="84"/>
        <v/>
      </c>
      <c r="AF292" s="82" t="str">
        <f t="shared" si="85"/>
        <v/>
      </c>
      <c r="AG292" s="82" t="str">
        <f t="shared" si="86"/>
        <v/>
      </c>
      <c r="AH292" s="125" t="str">
        <f t="shared" si="89"/>
        <v/>
      </c>
      <c r="AI292" s="64" t="str">
        <f t="shared" si="87"/>
        <v/>
      </c>
      <c r="AJ292" s="45" t="str">
        <f>IFERROR(IF(ISNUMBER('Opsparede løndele dec21-feb22'!K290),AI292+'Opsparede løndele dec21-feb22'!K290,AI292),"")</f>
        <v/>
      </c>
    </row>
    <row r="293" spans="1:36" x14ac:dyDescent="0.25">
      <c r="A293" s="50" t="str">
        <f t="shared" si="90"/>
        <v/>
      </c>
      <c r="B293" s="5"/>
      <c r="C293" s="6"/>
      <c r="D293" s="7"/>
      <c r="E293" s="8"/>
      <c r="F293" s="8"/>
      <c r="G293" s="58" t="str">
        <f t="shared" si="93"/>
        <v/>
      </c>
      <c r="H293" s="58" t="str">
        <f t="shared" si="93"/>
        <v/>
      </c>
      <c r="I293" s="58" t="str">
        <f t="shared" si="93"/>
        <v/>
      </c>
      <c r="K293" s="100" t="str">
        <f t="shared" si="88"/>
        <v/>
      </c>
      <c r="U293" s="101"/>
      <c r="V293" s="63" t="str">
        <f t="shared" si="78"/>
        <v/>
      </c>
      <c r="W293" s="63" t="str">
        <f t="shared" si="79"/>
        <v/>
      </c>
      <c r="X293" s="63" t="str">
        <f t="shared" si="80"/>
        <v/>
      </c>
      <c r="Y293" s="63" t="str">
        <f t="shared" si="81"/>
        <v/>
      </c>
      <c r="Z293" s="63" t="str">
        <f t="shared" si="82"/>
        <v/>
      </c>
      <c r="AA293" s="63" t="str">
        <f t="shared" si="83"/>
        <v/>
      </c>
      <c r="AB293" s="37"/>
      <c r="AC293" s="37"/>
      <c r="AD293" s="37"/>
      <c r="AE293" s="82" t="str">
        <f t="shared" si="84"/>
        <v/>
      </c>
      <c r="AF293" s="82" t="str">
        <f t="shared" si="85"/>
        <v/>
      </c>
      <c r="AG293" s="82" t="str">
        <f t="shared" si="86"/>
        <v/>
      </c>
      <c r="AH293" s="125" t="str">
        <f t="shared" si="89"/>
        <v/>
      </c>
      <c r="AI293" s="64" t="str">
        <f t="shared" si="87"/>
        <v/>
      </c>
      <c r="AJ293" s="45" t="str">
        <f>IFERROR(IF(ISNUMBER('Opsparede løndele dec21-feb22'!K291),AI293+'Opsparede løndele dec21-feb22'!K291,AI293),"")</f>
        <v/>
      </c>
    </row>
    <row r="294" spans="1:36" x14ac:dyDescent="0.25">
      <c r="A294" s="50" t="str">
        <f t="shared" si="90"/>
        <v/>
      </c>
      <c r="B294" s="5"/>
      <c r="C294" s="6"/>
      <c r="D294" s="7"/>
      <c r="E294" s="8"/>
      <c r="F294" s="8"/>
      <c r="G294" s="58" t="str">
        <f t="shared" si="93"/>
        <v/>
      </c>
      <c r="H294" s="58" t="str">
        <f t="shared" si="93"/>
        <v/>
      </c>
      <c r="I294" s="58" t="str">
        <f t="shared" si="93"/>
        <v/>
      </c>
      <c r="K294" s="100" t="str">
        <f t="shared" si="88"/>
        <v/>
      </c>
      <c r="U294" s="101"/>
      <c r="V294" s="63" t="str">
        <f t="shared" si="78"/>
        <v/>
      </c>
      <c r="W294" s="63" t="str">
        <f t="shared" si="79"/>
        <v/>
      </c>
      <c r="X294" s="63" t="str">
        <f t="shared" si="80"/>
        <v/>
      </c>
      <c r="Y294" s="63" t="str">
        <f t="shared" si="81"/>
        <v/>
      </c>
      <c r="Z294" s="63" t="str">
        <f t="shared" si="82"/>
        <v/>
      </c>
      <c r="AA294" s="63" t="str">
        <f t="shared" si="83"/>
        <v/>
      </c>
      <c r="AB294" s="37"/>
      <c r="AC294" s="37"/>
      <c r="AD294" s="37"/>
      <c r="AE294" s="82" t="str">
        <f t="shared" si="84"/>
        <v/>
      </c>
      <c r="AF294" s="82" t="str">
        <f t="shared" si="85"/>
        <v/>
      </c>
      <c r="AG294" s="82" t="str">
        <f t="shared" si="86"/>
        <v/>
      </c>
      <c r="AH294" s="125" t="str">
        <f t="shared" si="89"/>
        <v/>
      </c>
      <c r="AI294" s="64" t="str">
        <f t="shared" si="87"/>
        <v/>
      </c>
      <c r="AJ294" s="45" t="str">
        <f>IFERROR(IF(ISNUMBER('Opsparede løndele dec21-feb22'!K292),AI294+'Opsparede løndele dec21-feb22'!K292,AI294),"")</f>
        <v/>
      </c>
    </row>
    <row r="295" spans="1:36" x14ac:dyDescent="0.25">
      <c r="A295" s="50" t="str">
        <f t="shared" si="90"/>
        <v/>
      </c>
      <c r="B295" s="5"/>
      <c r="C295" s="6"/>
      <c r="D295" s="7"/>
      <c r="E295" s="8"/>
      <c r="F295" s="8"/>
      <c r="G295" s="58" t="str">
        <f t="shared" si="93"/>
        <v/>
      </c>
      <c r="H295" s="58" t="str">
        <f t="shared" si="93"/>
        <v/>
      </c>
      <c r="I295" s="58" t="str">
        <f t="shared" si="93"/>
        <v/>
      </c>
      <c r="K295" s="100" t="str">
        <f t="shared" si="88"/>
        <v/>
      </c>
      <c r="U295" s="101"/>
      <c r="V295" s="63" t="str">
        <f t="shared" si="78"/>
        <v/>
      </c>
      <c r="W295" s="63" t="str">
        <f t="shared" si="79"/>
        <v/>
      </c>
      <c r="X295" s="63" t="str">
        <f t="shared" si="80"/>
        <v/>
      </c>
      <c r="Y295" s="63" t="str">
        <f t="shared" si="81"/>
        <v/>
      </c>
      <c r="Z295" s="63" t="str">
        <f t="shared" si="82"/>
        <v/>
      </c>
      <c r="AA295" s="63" t="str">
        <f t="shared" si="83"/>
        <v/>
      </c>
      <c r="AB295" s="37"/>
      <c r="AC295" s="37"/>
      <c r="AD295" s="37"/>
      <c r="AE295" s="82" t="str">
        <f t="shared" si="84"/>
        <v/>
      </c>
      <c r="AF295" s="82" t="str">
        <f t="shared" si="85"/>
        <v/>
      </c>
      <c r="AG295" s="82" t="str">
        <f t="shared" si="86"/>
        <v/>
      </c>
      <c r="AH295" s="125" t="str">
        <f t="shared" si="89"/>
        <v/>
      </c>
      <c r="AI295" s="64" t="str">
        <f t="shared" si="87"/>
        <v/>
      </c>
      <c r="AJ295" s="45" t="str">
        <f>IFERROR(IF(ISNUMBER('Opsparede løndele dec21-feb22'!K293),AI295+'Opsparede løndele dec21-feb22'!K293,AI295),"")</f>
        <v/>
      </c>
    </row>
    <row r="296" spans="1:36" x14ac:dyDescent="0.25">
      <c r="A296" s="50" t="str">
        <f t="shared" si="90"/>
        <v/>
      </c>
      <c r="B296" s="5"/>
      <c r="C296" s="6"/>
      <c r="D296" s="7"/>
      <c r="E296" s="8"/>
      <c r="F296" s="8"/>
      <c r="G296" s="58" t="str">
        <f t="shared" si="93"/>
        <v/>
      </c>
      <c r="H296" s="58" t="str">
        <f t="shared" si="93"/>
        <v/>
      </c>
      <c r="I296" s="58" t="str">
        <f t="shared" si="93"/>
        <v/>
      </c>
      <c r="K296" s="100" t="str">
        <f t="shared" si="88"/>
        <v/>
      </c>
      <c r="U296" s="101"/>
      <c r="V296" s="63" t="str">
        <f t="shared" si="78"/>
        <v/>
      </c>
      <c r="W296" s="63" t="str">
        <f t="shared" si="79"/>
        <v/>
      </c>
      <c r="X296" s="63" t="str">
        <f t="shared" si="80"/>
        <v/>
      </c>
      <c r="Y296" s="63" t="str">
        <f t="shared" si="81"/>
        <v/>
      </c>
      <c r="Z296" s="63" t="str">
        <f t="shared" si="82"/>
        <v/>
      </c>
      <c r="AA296" s="63" t="str">
        <f t="shared" si="83"/>
        <v/>
      </c>
      <c r="AB296" s="37"/>
      <c r="AC296" s="37"/>
      <c r="AD296" s="37"/>
      <c r="AE296" s="82" t="str">
        <f t="shared" si="84"/>
        <v/>
      </c>
      <c r="AF296" s="82" t="str">
        <f t="shared" si="85"/>
        <v/>
      </c>
      <c r="AG296" s="82" t="str">
        <f t="shared" si="86"/>
        <v/>
      </c>
      <c r="AH296" s="125" t="str">
        <f t="shared" si="89"/>
        <v/>
      </c>
      <c r="AI296" s="64" t="str">
        <f t="shared" si="87"/>
        <v/>
      </c>
      <c r="AJ296" s="45" t="str">
        <f>IFERROR(IF(ISNUMBER('Opsparede løndele dec21-feb22'!K294),AI296+'Opsparede løndele dec21-feb22'!K294,AI296),"")</f>
        <v/>
      </c>
    </row>
    <row r="297" spans="1:36" x14ac:dyDescent="0.25">
      <c r="A297" s="50" t="str">
        <f t="shared" si="90"/>
        <v/>
      </c>
      <c r="B297" s="5"/>
      <c r="C297" s="6"/>
      <c r="D297" s="7"/>
      <c r="E297" s="8"/>
      <c r="F297" s="8"/>
      <c r="G297" s="58" t="str">
        <f t="shared" ref="G297:I306" si="94">IF(AND(ISNUMBER($E297),ISNUMBER($F297)),MAX(MIN(NETWORKDAYS(IF($E297&lt;=VLOOKUP(G$6,Matrix_antal_dage,5,FALSE),VLOOKUP(G$6,Matrix_antal_dage,5,FALSE),$E297),IF($F297&gt;=VLOOKUP(G$6,Matrix_antal_dage,6,FALSE),VLOOKUP(G$6,Matrix_antal_dage,6,FALSE),$F297),helligdage),VLOOKUP(G$6,Matrix_antal_dage,7,FALSE)),0),"")</f>
        <v/>
      </c>
      <c r="H297" s="58" t="str">
        <f t="shared" si="94"/>
        <v/>
      </c>
      <c r="I297" s="58" t="str">
        <f t="shared" si="94"/>
        <v/>
      </c>
      <c r="K297" s="100" t="str">
        <f t="shared" si="88"/>
        <v/>
      </c>
      <c r="U297" s="101"/>
      <c r="V297" s="63" t="str">
        <f t="shared" si="78"/>
        <v/>
      </c>
      <c r="W297" s="63" t="str">
        <f t="shared" si="79"/>
        <v/>
      </c>
      <c r="X297" s="63" t="str">
        <f t="shared" si="80"/>
        <v/>
      </c>
      <c r="Y297" s="63" t="str">
        <f t="shared" si="81"/>
        <v/>
      </c>
      <c r="Z297" s="63" t="str">
        <f t="shared" si="82"/>
        <v/>
      </c>
      <c r="AA297" s="63" t="str">
        <f t="shared" si="83"/>
        <v/>
      </c>
      <c r="AB297" s="37"/>
      <c r="AC297" s="37"/>
      <c r="AD297" s="37"/>
      <c r="AE297" s="82" t="str">
        <f t="shared" si="84"/>
        <v/>
      </c>
      <c r="AF297" s="82" t="str">
        <f t="shared" si="85"/>
        <v/>
      </c>
      <c r="AG297" s="82" t="str">
        <f t="shared" si="86"/>
        <v/>
      </c>
      <c r="AH297" s="125" t="str">
        <f t="shared" si="89"/>
        <v/>
      </c>
      <c r="AI297" s="64" t="str">
        <f t="shared" si="87"/>
        <v/>
      </c>
      <c r="AJ297" s="45" t="str">
        <f>IFERROR(IF(ISNUMBER('Opsparede løndele dec21-feb22'!K295),AI297+'Opsparede løndele dec21-feb22'!K295,AI297),"")</f>
        <v/>
      </c>
    </row>
    <row r="298" spans="1:36" x14ac:dyDescent="0.25">
      <c r="A298" s="50" t="str">
        <f t="shared" si="90"/>
        <v/>
      </c>
      <c r="B298" s="5"/>
      <c r="C298" s="6"/>
      <c r="D298" s="7"/>
      <c r="E298" s="8"/>
      <c r="F298" s="8"/>
      <c r="G298" s="58" t="str">
        <f t="shared" si="94"/>
        <v/>
      </c>
      <c r="H298" s="58" t="str">
        <f t="shared" si="94"/>
        <v/>
      </c>
      <c r="I298" s="58" t="str">
        <f t="shared" si="94"/>
        <v/>
      </c>
      <c r="K298" s="100" t="str">
        <f t="shared" si="88"/>
        <v/>
      </c>
      <c r="U298" s="101"/>
      <c r="V298" s="63" t="str">
        <f t="shared" si="78"/>
        <v/>
      </c>
      <c r="W298" s="63" t="str">
        <f t="shared" si="79"/>
        <v/>
      </c>
      <c r="X298" s="63" t="str">
        <f t="shared" si="80"/>
        <v/>
      </c>
      <c r="Y298" s="63" t="str">
        <f t="shared" si="81"/>
        <v/>
      </c>
      <c r="Z298" s="63" t="str">
        <f t="shared" si="82"/>
        <v/>
      </c>
      <c r="AA298" s="63" t="str">
        <f t="shared" si="83"/>
        <v/>
      </c>
      <c r="AB298" s="37"/>
      <c r="AC298" s="37"/>
      <c r="AD298" s="37"/>
      <c r="AE298" s="82" t="str">
        <f t="shared" si="84"/>
        <v/>
      </c>
      <c r="AF298" s="82" t="str">
        <f t="shared" si="85"/>
        <v/>
      </c>
      <c r="AG298" s="82" t="str">
        <f t="shared" si="86"/>
        <v/>
      </c>
      <c r="AH298" s="125" t="str">
        <f t="shared" si="89"/>
        <v/>
      </c>
      <c r="AI298" s="64" t="str">
        <f t="shared" si="87"/>
        <v/>
      </c>
      <c r="AJ298" s="45" t="str">
        <f>IFERROR(IF(ISNUMBER('Opsparede løndele dec21-feb22'!K296),AI298+'Opsparede løndele dec21-feb22'!K296,AI298),"")</f>
        <v/>
      </c>
    </row>
    <row r="299" spans="1:36" x14ac:dyDescent="0.25">
      <c r="A299" s="50" t="str">
        <f t="shared" si="90"/>
        <v/>
      </c>
      <c r="B299" s="5"/>
      <c r="C299" s="6"/>
      <c r="D299" s="7"/>
      <c r="E299" s="8"/>
      <c r="F299" s="8"/>
      <c r="G299" s="58" t="str">
        <f t="shared" si="94"/>
        <v/>
      </c>
      <c r="H299" s="58" t="str">
        <f t="shared" si="94"/>
        <v/>
      </c>
      <c r="I299" s="58" t="str">
        <f t="shared" si="94"/>
        <v/>
      </c>
      <c r="K299" s="100" t="str">
        <f t="shared" si="88"/>
        <v/>
      </c>
      <c r="U299" s="101"/>
      <c r="V299" s="63" t="str">
        <f t="shared" si="78"/>
        <v/>
      </c>
      <c r="W299" s="63" t="str">
        <f t="shared" si="79"/>
        <v/>
      </c>
      <c r="X299" s="63" t="str">
        <f t="shared" si="80"/>
        <v/>
      </c>
      <c r="Y299" s="63" t="str">
        <f t="shared" si="81"/>
        <v/>
      </c>
      <c r="Z299" s="63" t="str">
        <f t="shared" si="82"/>
        <v/>
      </c>
      <c r="AA299" s="63" t="str">
        <f t="shared" si="83"/>
        <v/>
      </c>
      <c r="AB299" s="37"/>
      <c r="AC299" s="37"/>
      <c r="AD299" s="37"/>
      <c r="AE299" s="82" t="str">
        <f t="shared" si="84"/>
        <v/>
      </c>
      <c r="AF299" s="82" t="str">
        <f t="shared" si="85"/>
        <v/>
      </c>
      <c r="AG299" s="82" t="str">
        <f t="shared" si="86"/>
        <v/>
      </c>
      <c r="AH299" s="125" t="str">
        <f t="shared" si="89"/>
        <v/>
      </c>
      <c r="AI299" s="64" t="str">
        <f t="shared" si="87"/>
        <v/>
      </c>
      <c r="AJ299" s="45" t="str">
        <f>IFERROR(IF(ISNUMBER('Opsparede løndele dec21-feb22'!K297),AI299+'Opsparede løndele dec21-feb22'!K297,AI299),"")</f>
        <v/>
      </c>
    </row>
    <row r="300" spans="1:36" x14ac:dyDescent="0.25">
      <c r="A300" s="50" t="str">
        <f t="shared" si="90"/>
        <v/>
      </c>
      <c r="B300" s="5"/>
      <c r="C300" s="6"/>
      <c r="D300" s="7"/>
      <c r="E300" s="8"/>
      <c r="F300" s="8"/>
      <c r="G300" s="58" t="str">
        <f t="shared" si="94"/>
        <v/>
      </c>
      <c r="H300" s="58" t="str">
        <f t="shared" si="94"/>
        <v/>
      </c>
      <c r="I300" s="58" t="str">
        <f t="shared" si="94"/>
        <v/>
      </c>
      <c r="K300" s="100" t="str">
        <f t="shared" si="88"/>
        <v/>
      </c>
      <c r="U300" s="101"/>
      <c r="V300" s="63" t="str">
        <f t="shared" si="78"/>
        <v/>
      </c>
      <c r="W300" s="63" t="str">
        <f t="shared" si="79"/>
        <v/>
      </c>
      <c r="X300" s="63" t="str">
        <f t="shared" si="80"/>
        <v/>
      </c>
      <c r="Y300" s="63" t="str">
        <f t="shared" si="81"/>
        <v/>
      </c>
      <c r="Z300" s="63" t="str">
        <f t="shared" si="82"/>
        <v/>
      </c>
      <c r="AA300" s="63" t="str">
        <f t="shared" si="83"/>
        <v/>
      </c>
      <c r="AB300" s="37"/>
      <c r="AC300" s="37"/>
      <c r="AD300" s="37"/>
      <c r="AE300" s="82" t="str">
        <f t="shared" si="84"/>
        <v/>
      </c>
      <c r="AF300" s="82" t="str">
        <f t="shared" si="85"/>
        <v/>
      </c>
      <c r="AG300" s="82" t="str">
        <f t="shared" si="86"/>
        <v/>
      </c>
      <c r="AH300" s="125" t="str">
        <f t="shared" si="89"/>
        <v/>
      </c>
      <c r="AI300" s="64" t="str">
        <f t="shared" si="87"/>
        <v/>
      </c>
      <c r="AJ300" s="45" t="str">
        <f>IFERROR(IF(ISNUMBER('Opsparede løndele dec21-feb22'!K298),AI300+'Opsparede løndele dec21-feb22'!K298,AI300),"")</f>
        <v/>
      </c>
    </row>
    <row r="301" spans="1:36" x14ac:dyDescent="0.25">
      <c r="A301" s="50" t="str">
        <f t="shared" si="90"/>
        <v/>
      </c>
      <c r="B301" s="5"/>
      <c r="C301" s="6"/>
      <c r="D301" s="7"/>
      <c r="E301" s="8"/>
      <c r="F301" s="8"/>
      <c r="G301" s="58" t="str">
        <f t="shared" si="94"/>
        <v/>
      </c>
      <c r="H301" s="58" t="str">
        <f t="shared" si="94"/>
        <v/>
      </c>
      <c r="I301" s="58" t="str">
        <f t="shared" si="94"/>
        <v/>
      </c>
      <c r="K301" s="100" t="str">
        <f t="shared" si="88"/>
        <v/>
      </c>
      <c r="U301" s="101"/>
      <c r="V301" s="63" t="str">
        <f t="shared" si="78"/>
        <v/>
      </c>
      <c r="W301" s="63" t="str">
        <f t="shared" si="79"/>
        <v/>
      </c>
      <c r="X301" s="63" t="str">
        <f t="shared" si="80"/>
        <v/>
      </c>
      <c r="Y301" s="63" t="str">
        <f t="shared" si="81"/>
        <v/>
      </c>
      <c r="Z301" s="63" t="str">
        <f t="shared" si="82"/>
        <v/>
      </c>
      <c r="AA301" s="63" t="str">
        <f t="shared" si="83"/>
        <v/>
      </c>
      <c r="AB301" s="37"/>
      <c r="AC301" s="37"/>
      <c r="AD301" s="37"/>
      <c r="AE301" s="82" t="str">
        <f t="shared" si="84"/>
        <v/>
      </c>
      <c r="AF301" s="82" t="str">
        <f t="shared" si="85"/>
        <v/>
      </c>
      <c r="AG301" s="82" t="str">
        <f t="shared" si="86"/>
        <v/>
      </c>
      <c r="AH301" s="125" t="str">
        <f t="shared" si="89"/>
        <v/>
      </c>
      <c r="AI301" s="64" t="str">
        <f t="shared" si="87"/>
        <v/>
      </c>
      <c r="AJ301" s="45" t="str">
        <f>IFERROR(IF(ISNUMBER('Opsparede løndele dec21-feb22'!K299),AI301+'Opsparede løndele dec21-feb22'!K299,AI301),"")</f>
        <v/>
      </c>
    </row>
    <row r="302" spans="1:36" x14ac:dyDescent="0.25">
      <c r="A302" s="50" t="str">
        <f t="shared" si="90"/>
        <v/>
      </c>
      <c r="B302" s="5"/>
      <c r="C302" s="6"/>
      <c r="D302" s="7"/>
      <c r="E302" s="8"/>
      <c r="F302" s="8"/>
      <c r="G302" s="58" t="str">
        <f t="shared" si="94"/>
        <v/>
      </c>
      <c r="H302" s="58" t="str">
        <f t="shared" si="94"/>
        <v/>
      </c>
      <c r="I302" s="58" t="str">
        <f t="shared" si="94"/>
        <v/>
      </c>
      <c r="K302" s="100" t="str">
        <f t="shared" si="88"/>
        <v/>
      </c>
      <c r="U302" s="101"/>
      <c r="V302" s="63" t="str">
        <f t="shared" si="78"/>
        <v/>
      </c>
      <c r="W302" s="63" t="str">
        <f t="shared" si="79"/>
        <v/>
      </c>
      <c r="X302" s="63" t="str">
        <f t="shared" si="80"/>
        <v/>
      </c>
      <c r="Y302" s="63" t="str">
        <f t="shared" si="81"/>
        <v/>
      </c>
      <c r="Z302" s="63" t="str">
        <f t="shared" si="82"/>
        <v/>
      </c>
      <c r="AA302" s="63" t="str">
        <f t="shared" si="83"/>
        <v/>
      </c>
      <c r="AB302" s="37"/>
      <c r="AC302" s="37"/>
      <c r="AD302" s="37"/>
      <c r="AE302" s="82" t="str">
        <f t="shared" si="84"/>
        <v/>
      </c>
      <c r="AF302" s="82" t="str">
        <f t="shared" si="85"/>
        <v/>
      </c>
      <c r="AG302" s="82" t="str">
        <f t="shared" si="86"/>
        <v/>
      </c>
      <c r="AH302" s="125" t="str">
        <f t="shared" si="89"/>
        <v/>
      </c>
      <c r="AI302" s="64" t="str">
        <f t="shared" si="87"/>
        <v/>
      </c>
      <c r="AJ302" s="45" t="str">
        <f>IFERROR(IF(ISNUMBER('Opsparede løndele dec21-feb22'!K300),AI302+'Opsparede løndele dec21-feb22'!K300,AI302),"")</f>
        <v/>
      </c>
    </row>
    <row r="303" spans="1:36" x14ac:dyDescent="0.25">
      <c r="A303" s="50" t="str">
        <f t="shared" si="90"/>
        <v/>
      </c>
      <c r="B303" s="5"/>
      <c r="C303" s="6"/>
      <c r="D303" s="7"/>
      <c r="E303" s="8"/>
      <c r="F303" s="8"/>
      <c r="G303" s="58" t="str">
        <f t="shared" si="94"/>
        <v/>
      </c>
      <c r="H303" s="58" t="str">
        <f t="shared" si="94"/>
        <v/>
      </c>
      <c r="I303" s="58" t="str">
        <f t="shared" si="94"/>
        <v/>
      </c>
      <c r="K303" s="100" t="str">
        <f t="shared" si="88"/>
        <v/>
      </c>
      <c r="U303" s="101"/>
      <c r="V303" s="63" t="str">
        <f t="shared" si="78"/>
        <v/>
      </c>
      <c r="W303" s="63" t="str">
        <f t="shared" si="79"/>
        <v/>
      </c>
      <c r="X303" s="63" t="str">
        <f t="shared" si="80"/>
        <v/>
      </c>
      <c r="Y303" s="63" t="str">
        <f t="shared" si="81"/>
        <v/>
      </c>
      <c r="Z303" s="63" t="str">
        <f t="shared" si="82"/>
        <v/>
      </c>
      <c r="AA303" s="63" t="str">
        <f t="shared" si="83"/>
        <v/>
      </c>
      <c r="AB303" s="37"/>
      <c r="AC303" s="37"/>
      <c r="AD303" s="37"/>
      <c r="AE303" s="82" t="str">
        <f t="shared" si="84"/>
        <v/>
      </c>
      <c r="AF303" s="82" t="str">
        <f t="shared" si="85"/>
        <v/>
      </c>
      <c r="AG303" s="82" t="str">
        <f t="shared" si="86"/>
        <v/>
      </c>
      <c r="AH303" s="125" t="str">
        <f t="shared" si="89"/>
        <v/>
      </c>
      <c r="AI303" s="64" t="str">
        <f t="shared" si="87"/>
        <v/>
      </c>
      <c r="AJ303" s="45" t="str">
        <f>IFERROR(IF(ISNUMBER('Opsparede løndele dec21-feb22'!K301),AI303+'Opsparede løndele dec21-feb22'!K301,AI303),"")</f>
        <v/>
      </c>
    </row>
    <row r="304" spans="1:36" x14ac:dyDescent="0.25">
      <c r="A304" s="50" t="str">
        <f t="shared" si="90"/>
        <v/>
      </c>
      <c r="B304" s="5"/>
      <c r="C304" s="6"/>
      <c r="D304" s="7"/>
      <c r="E304" s="8"/>
      <c r="F304" s="8"/>
      <c r="G304" s="58" t="str">
        <f t="shared" si="94"/>
        <v/>
      </c>
      <c r="H304" s="58" t="str">
        <f t="shared" si="94"/>
        <v/>
      </c>
      <c r="I304" s="58" t="str">
        <f t="shared" si="94"/>
        <v/>
      </c>
      <c r="K304" s="100" t="str">
        <f t="shared" si="88"/>
        <v/>
      </c>
      <c r="U304" s="101"/>
      <c r="V304" s="63" t="str">
        <f t="shared" si="78"/>
        <v/>
      </c>
      <c r="W304" s="63" t="str">
        <f t="shared" si="79"/>
        <v/>
      </c>
      <c r="X304" s="63" t="str">
        <f t="shared" si="80"/>
        <v/>
      </c>
      <c r="Y304" s="63" t="str">
        <f t="shared" si="81"/>
        <v/>
      </c>
      <c r="Z304" s="63" t="str">
        <f t="shared" si="82"/>
        <v/>
      </c>
      <c r="AA304" s="63" t="str">
        <f t="shared" si="83"/>
        <v/>
      </c>
      <c r="AB304" s="37"/>
      <c r="AC304" s="37"/>
      <c r="AD304" s="37"/>
      <c r="AE304" s="82" t="str">
        <f t="shared" si="84"/>
        <v/>
      </c>
      <c r="AF304" s="82" t="str">
        <f t="shared" si="85"/>
        <v/>
      </c>
      <c r="AG304" s="82" t="str">
        <f t="shared" si="86"/>
        <v/>
      </c>
      <c r="AH304" s="125" t="str">
        <f t="shared" si="89"/>
        <v/>
      </c>
      <c r="AI304" s="64" t="str">
        <f t="shared" si="87"/>
        <v/>
      </c>
      <c r="AJ304" s="45" t="str">
        <f>IFERROR(IF(ISNUMBER('Opsparede løndele dec21-feb22'!K302),AI304+'Opsparede løndele dec21-feb22'!K302,AI304),"")</f>
        <v/>
      </c>
    </row>
    <row r="305" spans="1:36" x14ac:dyDescent="0.25">
      <c r="A305" s="50" t="str">
        <f t="shared" si="90"/>
        <v/>
      </c>
      <c r="B305" s="5"/>
      <c r="C305" s="6"/>
      <c r="D305" s="7"/>
      <c r="E305" s="8"/>
      <c r="F305" s="8"/>
      <c r="G305" s="58" t="str">
        <f t="shared" si="94"/>
        <v/>
      </c>
      <c r="H305" s="58" t="str">
        <f t="shared" si="94"/>
        <v/>
      </c>
      <c r="I305" s="58" t="str">
        <f t="shared" si="94"/>
        <v/>
      </c>
      <c r="K305" s="100" t="str">
        <f t="shared" si="88"/>
        <v/>
      </c>
      <c r="U305" s="101"/>
      <c r="V305" s="63" t="str">
        <f t="shared" si="78"/>
        <v/>
      </c>
      <c r="W305" s="63" t="str">
        <f t="shared" si="79"/>
        <v/>
      </c>
      <c r="X305" s="63" t="str">
        <f t="shared" si="80"/>
        <v/>
      </c>
      <c r="Y305" s="63" t="str">
        <f t="shared" si="81"/>
        <v/>
      </c>
      <c r="Z305" s="63" t="str">
        <f t="shared" si="82"/>
        <v/>
      </c>
      <c r="AA305" s="63" t="str">
        <f t="shared" si="83"/>
        <v/>
      </c>
      <c r="AB305" s="37"/>
      <c r="AC305" s="37"/>
      <c r="AD305" s="37"/>
      <c r="AE305" s="82" t="str">
        <f t="shared" si="84"/>
        <v/>
      </c>
      <c r="AF305" s="82" t="str">
        <f t="shared" si="85"/>
        <v/>
      </c>
      <c r="AG305" s="82" t="str">
        <f t="shared" si="86"/>
        <v/>
      </c>
      <c r="AH305" s="125" t="str">
        <f t="shared" si="89"/>
        <v/>
      </c>
      <c r="AI305" s="64" t="str">
        <f t="shared" si="87"/>
        <v/>
      </c>
      <c r="AJ305" s="45" t="str">
        <f>IFERROR(IF(ISNUMBER('Opsparede løndele dec21-feb22'!K303),AI305+'Opsparede løndele dec21-feb22'!K303,AI305),"")</f>
        <v/>
      </c>
    </row>
    <row r="306" spans="1:36" x14ac:dyDescent="0.25">
      <c r="A306" s="50" t="str">
        <f t="shared" si="90"/>
        <v/>
      </c>
      <c r="B306" s="5"/>
      <c r="C306" s="6"/>
      <c r="D306" s="7"/>
      <c r="E306" s="8"/>
      <c r="F306" s="8"/>
      <c r="G306" s="58" t="str">
        <f t="shared" si="94"/>
        <v/>
      </c>
      <c r="H306" s="58" t="str">
        <f t="shared" si="94"/>
        <v/>
      </c>
      <c r="I306" s="58" t="str">
        <f t="shared" si="94"/>
        <v/>
      </c>
      <c r="K306" s="100" t="str">
        <f t="shared" si="88"/>
        <v/>
      </c>
      <c r="U306" s="101"/>
      <c r="V306" s="63" t="str">
        <f t="shared" si="78"/>
        <v/>
      </c>
      <c r="W306" s="63" t="str">
        <f t="shared" si="79"/>
        <v/>
      </c>
      <c r="X306" s="63" t="str">
        <f t="shared" si="80"/>
        <v/>
      </c>
      <c r="Y306" s="63" t="str">
        <f t="shared" si="81"/>
        <v/>
      </c>
      <c r="Z306" s="63" t="str">
        <f t="shared" si="82"/>
        <v/>
      </c>
      <c r="AA306" s="63" t="str">
        <f t="shared" si="83"/>
        <v/>
      </c>
      <c r="AB306" s="37"/>
      <c r="AC306" s="37"/>
      <c r="AD306" s="37"/>
      <c r="AE306" s="82" t="str">
        <f t="shared" si="84"/>
        <v/>
      </c>
      <c r="AF306" s="82" t="str">
        <f t="shared" si="85"/>
        <v/>
      </c>
      <c r="AG306" s="82" t="str">
        <f t="shared" si="86"/>
        <v/>
      </c>
      <c r="AH306" s="125" t="str">
        <f t="shared" si="89"/>
        <v/>
      </c>
      <c r="AI306" s="64" t="str">
        <f t="shared" si="87"/>
        <v/>
      </c>
      <c r="AJ306" s="45" t="str">
        <f>IFERROR(IF(ISNUMBER('Opsparede løndele dec21-feb22'!K304),AI306+'Opsparede løndele dec21-feb22'!K304,AI306),"")</f>
        <v/>
      </c>
    </row>
    <row r="307" spans="1:36" x14ac:dyDescent="0.25">
      <c r="A307" s="50" t="str">
        <f t="shared" si="90"/>
        <v/>
      </c>
      <c r="B307" s="5"/>
      <c r="C307" s="6"/>
      <c r="D307" s="7"/>
      <c r="E307" s="8"/>
      <c r="F307" s="8"/>
      <c r="G307" s="58" t="str">
        <f t="shared" ref="G307:I316" si="95">IF(AND(ISNUMBER($E307),ISNUMBER($F307)),MAX(MIN(NETWORKDAYS(IF($E307&lt;=VLOOKUP(G$6,Matrix_antal_dage,5,FALSE),VLOOKUP(G$6,Matrix_antal_dage,5,FALSE),$E307),IF($F307&gt;=VLOOKUP(G$6,Matrix_antal_dage,6,FALSE),VLOOKUP(G$6,Matrix_antal_dage,6,FALSE),$F307),helligdage),VLOOKUP(G$6,Matrix_antal_dage,7,FALSE)),0),"")</f>
        <v/>
      </c>
      <c r="H307" s="58" t="str">
        <f t="shared" si="95"/>
        <v/>
      </c>
      <c r="I307" s="58" t="str">
        <f t="shared" si="95"/>
        <v/>
      </c>
      <c r="K307" s="100" t="str">
        <f t="shared" si="88"/>
        <v/>
      </c>
      <c r="U307" s="101"/>
      <c r="V307" s="63" t="str">
        <f t="shared" si="78"/>
        <v/>
      </c>
      <c r="W307" s="63" t="str">
        <f t="shared" si="79"/>
        <v/>
      </c>
      <c r="X307" s="63" t="str">
        <f t="shared" si="80"/>
        <v/>
      </c>
      <c r="Y307" s="63" t="str">
        <f t="shared" si="81"/>
        <v/>
      </c>
      <c r="Z307" s="63" t="str">
        <f t="shared" si="82"/>
        <v/>
      </c>
      <c r="AA307" s="63" t="str">
        <f t="shared" si="83"/>
        <v/>
      </c>
      <c r="AB307" s="37"/>
      <c r="AC307" s="37"/>
      <c r="AD307" s="37"/>
      <c r="AE307" s="82" t="str">
        <f t="shared" si="84"/>
        <v/>
      </c>
      <c r="AF307" s="82" t="str">
        <f t="shared" si="85"/>
        <v/>
      </c>
      <c r="AG307" s="82" t="str">
        <f t="shared" si="86"/>
        <v/>
      </c>
      <c r="AH307" s="125" t="str">
        <f t="shared" si="89"/>
        <v/>
      </c>
      <c r="AI307" s="64" t="str">
        <f t="shared" si="87"/>
        <v/>
      </c>
      <c r="AJ307" s="45" t="str">
        <f>IFERROR(IF(ISNUMBER('Opsparede løndele dec21-feb22'!K305),AI307+'Opsparede løndele dec21-feb22'!K305,AI307),"")</f>
        <v/>
      </c>
    </row>
    <row r="308" spans="1:36" x14ac:dyDescent="0.25">
      <c r="A308" s="50" t="str">
        <f t="shared" si="90"/>
        <v/>
      </c>
      <c r="B308" s="5"/>
      <c r="C308" s="6"/>
      <c r="D308" s="7"/>
      <c r="E308" s="8"/>
      <c r="F308" s="8"/>
      <c r="G308" s="58" t="str">
        <f t="shared" si="95"/>
        <v/>
      </c>
      <c r="H308" s="58" t="str">
        <f t="shared" si="95"/>
        <v/>
      </c>
      <c r="I308" s="58" t="str">
        <f t="shared" si="95"/>
        <v/>
      </c>
      <c r="K308" s="100" t="str">
        <f t="shared" si="88"/>
        <v/>
      </c>
      <c r="U308" s="101"/>
      <c r="V308" s="63" t="str">
        <f t="shared" si="78"/>
        <v/>
      </c>
      <c r="W308" s="63" t="str">
        <f t="shared" si="79"/>
        <v/>
      </c>
      <c r="X308" s="63" t="str">
        <f t="shared" si="80"/>
        <v/>
      </c>
      <c r="Y308" s="63" t="str">
        <f t="shared" si="81"/>
        <v/>
      </c>
      <c r="Z308" s="63" t="str">
        <f t="shared" si="82"/>
        <v/>
      </c>
      <c r="AA308" s="63" t="str">
        <f t="shared" si="83"/>
        <v/>
      </c>
      <c r="AB308" s="37"/>
      <c r="AC308" s="37"/>
      <c r="AD308" s="37"/>
      <c r="AE308" s="82" t="str">
        <f t="shared" si="84"/>
        <v/>
      </c>
      <c r="AF308" s="82" t="str">
        <f t="shared" si="85"/>
        <v/>
      </c>
      <c r="AG308" s="82" t="str">
        <f t="shared" si="86"/>
        <v/>
      </c>
      <c r="AH308" s="125" t="str">
        <f t="shared" si="89"/>
        <v/>
      </c>
      <c r="AI308" s="64" t="str">
        <f t="shared" si="87"/>
        <v/>
      </c>
      <c r="AJ308" s="45" t="str">
        <f>IFERROR(IF(ISNUMBER('Opsparede løndele dec21-feb22'!K306),AI308+'Opsparede løndele dec21-feb22'!K306,AI308),"")</f>
        <v/>
      </c>
    </row>
    <row r="309" spans="1:36" x14ac:dyDescent="0.25">
      <c r="A309" s="50" t="str">
        <f t="shared" si="90"/>
        <v/>
      </c>
      <c r="B309" s="5"/>
      <c r="C309" s="6"/>
      <c r="D309" s="7"/>
      <c r="E309" s="8"/>
      <c r="F309" s="8"/>
      <c r="G309" s="58" t="str">
        <f t="shared" si="95"/>
        <v/>
      </c>
      <c r="H309" s="58" t="str">
        <f t="shared" si="95"/>
        <v/>
      </c>
      <c r="I309" s="58" t="str">
        <f t="shared" si="95"/>
        <v/>
      </c>
      <c r="K309" s="100" t="str">
        <f t="shared" si="88"/>
        <v/>
      </c>
      <c r="U309" s="101"/>
      <c r="V309" s="63" t="str">
        <f t="shared" si="78"/>
        <v/>
      </c>
      <c r="W309" s="63" t="str">
        <f t="shared" si="79"/>
        <v/>
      </c>
      <c r="X309" s="63" t="str">
        <f t="shared" si="80"/>
        <v/>
      </c>
      <c r="Y309" s="63" t="str">
        <f t="shared" si="81"/>
        <v/>
      </c>
      <c r="Z309" s="63" t="str">
        <f t="shared" si="82"/>
        <v/>
      </c>
      <c r="AA309" s="63" t="str">
        <f t="shared" si="83"/>
        <v/>
      </c>
      <c r="AB309" s="37"/>
      <c r="AC309" s="37"/>
      <c r="AD309" s="37"/>
      <c r="AE309" s="82" t="str">
        <f t="shared" si="84"/>
        <v/>
      </c>
      <c r="AF309" s="82" t="str">
        <f t="shared" si="85"/>
        <v/>
      </c>
      <c r="AG309" s="82" t="str">
        <f t="shared" si="86"/>
        <v/>
      </c>
      <c r="AH309" s="125" t="str">
        <f t="shared" si="89"/>
        <v/>
      </c>
      <c r="AI309" s="64" t="str">
        <f t="shared" si="87"/>
        <v/>
      </c>
      <c r="AJ309" s="45" t="str">
        <f>IFERROR(IF(ISNUMBER('Opsparede løndele dec21-feb22'!K307),AI309+'Opsparede løndele dec21-feb22'!K307,AI309),"")</f>
        <v/>
      </c>
    </row>
    <row r="310" spans="1:36" x14ac:dyDescent="0.25">
      <c r="A310" s="50" t="str">
        <f t="shared" si="90"/>
        <v/>
      </c>
      <c r="B310" s="5"/>
      <c r="C310" s="6"/>
      <c r="D310" s="7"/>
      <c r="E310" s="8"/>
      <c r="F310" s="8"/>
      <c r="G310" s="58" t="str">
        <f t="shared" si="95"/>
        <v/>
      </c>
      <c r="H310" s="58" t="str">
        <f t="shared" si="95"/>
        <v/>
      </c>
      <c r="I310" s="58" t="str">
        <f t="shared" si="95"/>
        <v/>
      </c>
      <c r="K310" s="100" t="str">
        <f t="shared" si="88"/>
        <v/>
      </c>
      <c r="U310" s="101"/>
      <c r="V310" s="63" t="str">
        <f t="shared" si="78"/>
        <v/>
      </c>
      <c r="W310" s="63" t="str">
        <f t="shared" si="79"/>
        <v/>
      </c>
      <c r="X310" s="63" t="str">
        <f t="shared" si="80"/>
        <v/>
      </c>
      <c r="Y310" s="63" t="str">
        <f t="shared" si="81"/>
        <v/>
      </c>
      <c r="Z310" s="63" t="str">
        <f t="shared" si="82"/>
        <v/>
      </c>
      <c r="AA310" s="63" t="str">
        <f t="shared" si="83"/>
        <v/>
      </c>
      <c r="AB310" s="37"/>
      <c r="AC310" s="37"/>
      <c r="AD310" s="37"/>
      <c r="AE310" s="82" t="str">
        <f t="shared" si="84"/>
        <v/>
      </c>
      <c r="AF310" s="82" t="str">
        <f t="shared" si="85"/>
        <v/>
      </c>
      <c r="AG310" s="82" t="str">
        <f t="shared" si="86"/>
        <v/>
      </c>
      <c r="AH310" s="125" t="str">
        <f t="shared" si="89"/>
        <v/>
      </c>
      <c r="AI310" s="64" t="str">
        <f t="shared" si="87"/>
        <v/>
      </c>
      <c r="AJ310" s="45" t="str">
        <f>IFERROR(IF(ISNUMBER('Opsparede løndele dec21-feb22'!K308),AI310+'Opsparede løndele dec21-feb22'!K308,AI310),"")</f>
        <v/>
      </c>
    </row>
    <row r="311" spans="1:36" x14ac:dyDescent="0.25">
      <c r="A311" s="50" t="str">
        <f t="shared" si="90"/>
        <v/>
      </c>
      <c r="B311" s="5"/>
      <c r="C311" s="6"/>
      <c r="D311" s="7"/>
      <c r="E311" s="8"/>
      <c r="F311" s="8"/>
      <c r="G311" s="58" t="str">
        <f t="shared" si="95"/>
        <v/>
      </c>
      <c r="H311" s="58" t="str">
        <f t="shared" si="95"/>
        <v/>
      </c>
      <c r="I311" s="58" t="str">
        <f t="shared" si="95"/>
        <v/>
      </c>
      <c r="K311" s="100" t="str">
        <f t="shared" si="88"/>
        <v/>
      </c>
      <c r="U311" s="101"/>
      <c r="V311" s="63" t="str">
        <f t="shared" si="78"/>
        <v/>
      </c>
      <c r="W311" s="63" t="str">
        <f t="shared" si="79"/>
        <v/>
      </c>
      <c r="X311" s="63" t="str">
        <f t="shared" si="80"/>
        <v/>
      </c>
      <c r="Y311" s="63" t="str">
        <f t="shared" si="81"/>
        <v/>
      </c>
      <c r="Z311" s="63" t="str">
        <f t="shared" si="82"/>
        <v/>
      </c>
      <c r="AA311" s="63" t="str">
        <f t="shared" si="83"/>
        <v/>
      </c>
      <c r="AB311" s="37"/>
      <c r="AC311" s="37"/>
      <c r="AD311" s="37"/>
      <c r="AE311" s="82" t="str">
        <f t="shared" si="84"/>
        <v/>
      </c>
      <c r="AF311" s="82" t="str">
        <f t="shared" si="85"/>
        <v/>
      </c>
      <c r="AG311" s="82" t="str">
        <f t="shared" si="86"/>
        <v/>
      </c>
      <c r="AH311" s="125" t="str">
        <f t="shared" si="89"/>
        <v/>
      </c>
      <c r="AI311" s="64" t="str">
        <f t="shared" si="87"/>
        <v/>
      </c>
      <c r="AJ311" s="45" t="str">
        <f>IFERROR(IF(ISNUMBER('Opsparede løndele dec21-feb22'!K309),AI311+'Opsparede løndele dec21-feb22'!K309,AI311),"")</f>
        <v/>
      </c>
    </row>
    <row r="312" spans="1:36" x14ac:dyDescent="0.25">
      <c r="A312" s="50" t="str">
        <f t="shared" si="90"/>
        <v/>
      </c>
      <c r="B312" s="5"/>
      <c r="C312" s="6"/>
      <c r="D312" s="7"/>
      <c r="E312" s="8"/>
      <c r="F312" s="8"/>
      <c r="G312" s="58" t="str">
        <f t="shared" si="95"/>
        <v/>
      </c>
      <c r="H312" s="58" t="str">
        <f t="shared" si="95"/>
        <v/>
      </c>
      <c r="I312" s="58" t="str">
        <f t="shared" si="95"/>
        <v/>
      </c>
      <c r="K312" s="100" t="str">
        <f t="shared" si="88"/>
        <v/>
      </c>
      <c r="U312" s="101"/>
      <c r="V312" s="63" t="str">
        <f t="shared" si="78"/>
        <v/>
      </c>
      <c r="W312" s="63" t="str">
        <f t="shared" si="79"/>
        <v/>
      </c>
      <c r="X312" s="63" t="str">
        <f t="shared" si="80"/>
        <v/>
      </c>
      <c r="Y312" s="63" t="str">
        <f t="shared" si="81"/>
        <v/>
      </c>
      <c r="Z312" s="63" t="str">
        <f t="shared" si="82"/>
        <v/>
      </c>
      <c r="AA312" s="63" t="str">
        <f t="shared" si="83"/>
        <v/>
      </c>
      <c r="AB312" s="37"/>
      <c r="AC312" s="37"/>
      <c r="AD312" s="37"/>
      <c r="AE312" s="82" t="str">
        <f t="shared" si="84"/>
        <v/>
      </c>
      <c r="AF312" s="82" t="str">
        <f t="shared" si="85"/>
        <v/>
      </c>
      <c r="AG312" s="82" t="str">
        <f t="shared" si="86"/>
        <v/>
      </c>
      <c r="AH312" s="125" t="str">
        <f t="shared" si="89"/>
        <v/>
      </c>
      <c r="AI312" s="64" t="str">
        <f t="shared" si="87"/>
        <v/>
      </c>
      <c r="AJ312" s="45" t="str">
        <f>IFERROR(IF(ISNUMBER('Opsparede løndele dec21-feb22'!K310),AI312+'Opsparede løndele dec21-feb22'!K310,AI312),"")</f>
        <v/>
      </c>
    </row>
    <row r="313" spans="1:36" x14ac:dyDescent="0.25">
      <c r="A313" s="50" t="str">
        <f t="shared" si="90"/>
        <v/>
      </c>
      <c r="B313" s="5"/>
      <c r="C313" s="6"/>
      <c r="D313" s="7"/>
      <c r="E313" s="8"/>
      <c r="F313" s="8"/>
      <c r="G313" s="58" t="str">
        <f t="shared" si="95"/>
        <v/>
      </c>
      <c r="H313" s="58" t="str">
        <f t="shared" si="95"/>
        <v/>
      </c>
      <c r="I313" s="58" t="str">
        <f t="shared" si="95"/>
        <v/>
      </c>
      <c r="K313" s="100" t="str">
        <f t="shared" si="88"/>
        <v/>
      </c>
      <c r="U313" s="101"/>
      <c r="V313" s="63" t="str">
        <f t="shared" si="78"/>
        <v/>
      </c>
      <c r="W313" s="63" t="str">
        <f t="shared" si="79"/>
        <v/>
      </c>
      <c r="X313" s="63" t="str">
        <f t="shared" si="80"/>
        <v/>
      </c>
      <c r="Y313" s="63" t="str">
        <f t="shared" si="81"/>
        <v/>
      </c>
      <c r="Z313" s="63" t="str">
        <f t="shared" si="82"/>
        <v/>
      </c>
      <c r="AA313" s="63" t="str">
        <f t="shared" si="83"/>
        <v/>
      </c>
      <c r="AB313" s="37"/>
      <c r="AC313" s="37"/>
      <c r="AD313" s="37"/>
      <c r="AE313" s="82" t="str">
        <f t="shared" si="84"/>
        <v/>
      </c>
      <c r="AF313" s="82" t="str">
        <f t="shared" si="85"/>
        <v/>
      </c>
      <c r="AG313" s="82" t="str">
        <f t="shared" si="86"/>
        <v/>
      </c>
      <c r="AH313" s="125" t="str">
        <f t="shared" si="89"/>
        <v/>
      </c>
      <c r="AI313" s="64" t="str">
        <f t="shared" si="87"/>
        <v/>
      </c>
      <c r="AJ313" s="45" t="str">
        <f>IFERROR(IF(ISNUMBER('Opsparede løndele dec21-feb22'!K311),AI313+'Opsparede løndele dec21-feb22'!K311,AI313),"")</f>
        <v/>
      </c>
    </row>
    <row r="314" spans="1:36" x14ac:dyDescent="0.25">
      <c r="A314" s="50" t="str">
        <f t="shared" si="90"/>
        <v/>
      </c>
      <c r="B314" s="5"/>
      <c r="C314" s="6"/>
      <c r="D314" s="7"/>
      <c r="E314" s="8"/>
      <c r="F314" s="8"/>
      <c r="G314" s="58" t="str">
        <f t="shared" si="95"/>
        <v/>
      </c>
      <c r="H314" s="58" t="str">
        <f t="shared" si="95"/>
        <v/>
      </c>
      <c r="I314" s="58" t="str">
        <f t="shared" si="95"/>
        <v/>
      </c>
      <c r="K314" s="100" t="str">
        <f t="shared" si="88"/>
        <v/>
      </c>
      <c r="U314" s="101"/>
      <c r="V314" s="63" t="str">
        <f t="shared" si="78"/>
        <v/>
      </c>
      <c r="W314" s="63" t="str">
        <f t="shared" si="79"/>
        <v/>
      </c>
      <c r="X314" s="63" t="str">
        <f t="shared" si="80"/>
        <v/>
      </c>
      <c r="Y314" s="63" t="str">
        <f t="shared" si="81"/>
        <v/>
      </c>
      <c r="Z314" s="63" t="str">
        <f t="shared" si="82"/>
        <v/>
      </c>
      <c r="AA314" s="63" t="str">
        <f t="shared" si="83"/>
        <v/>
      </c>
      <c r="AB314" s="37"/>
      <c r="AC314" s="37"/>
      <c r="AD314" s="37"/>
      <c r="AE314" s="82" t="str">
        <f t="shared" si="84"/>
        <v/>
      </c>
      <c r="AF314" s="82" t="str">
        <f t="shared" si="85"/>
        <v/>
      </c>
      <c r="AG314" s="82" t="str">
        <f t="shared" si="86"/>
        <v/>
      </c>
      <c r="AH314" s="125" t="str">
        <f t="shared" si="89"/>
        <v/>
      </c>
      <c r="AI314" s="64" t="str">
        <f t="shared" si="87"/>
        <v/>
      </c>
      <c r="AJ314" s="45" t="str">
        <f>IFERROR(IF(ISNUMBER('Opsparede løndele dec21-feb22'!K312),AI314+'Opsparede løndele dec21-feb22'!K312,AI314),"")</f>
        <v/>
      </c>
    </row>
    <row r="315" spans="1:36" x14ac:dyDescent="0.25">
      <c r="A315" s="50" t="str">
        <f t="shared" si="90"/>
        <v/>
      </c>
      <c r="B315" s="5"/>
      <c r="C315" s="6"/>
      <c r="D315" s="7"/>
      <c r="E315" s="8"/>
      <c r="F315" s="8"/>
      <c r="G315" s="58" t="str">
        <f t="shared" si="95"/>
        <v/>
      </c>
      <c r="H315" s="58" t="str">
        <f t="shared" si="95"/>
        <v/>
      </c>
      <c r="I315" s="58" t="str">
        <f t="shared" si="95"/>
        <v/>
      </c>
      <c r="K315" s="100" t="str">
        <f t="shared" si="88"/>
        <v/>
      </c>
      <c r="U315" s="101"/>
      <c r="V315" s="63" t="str">
        <f t="shared" si="78"/>
        <v/>
      </c>
      <c r="W315" s="63" t="str">
        <f t="shared" si="79"/>
        <v/>
      </c>
      <c r="X315" s="63" t="str">
        <f t="shared" si="80"/>
        <v/>
      </c>
      <c r="Y315" s="63" t="str">
        <f t="shared" si="81"/>
        <v/>
      </c>
      <c r="Z315" s="63" t="str">
        <f t="shared" si="82"/>
        <v/>
      </c>
      <c r="AA315" s="63" t="str">
        <f t="shared" si="83"/>
        <v/>
      </c>
      <c r="AB315" s="37"/>
      <c r="AC315" s="37"/>
      <c r="AD315" s="37"/>
      <c r="AE315" s="82" t="str">
        <f t="shared" si="84"/>
        <v/>
      </c>
      <c r="AF315" s="82" t="str">
        <f t="shared" si="85"/>
        <v/>
      </c>
      <c r="AG315" s="82" t="str">
        <f t="shared" si="86"/>
        <v/>
      </c>
      <c r="AH315" s="125" t="str">
        <f t="shared" si="89"/>
        <v/>
      </c>
      <c r="AI315" s="64" t="str">
        <f t="shared" si="87"/>
        <v/>
      </c>
      <c r="AJ315" s="45" t="str">
        <f>IFERROR(IF(ISNUMBER('Opsparede løndele dec21-feb22'!K313),AI315+'Opsparede løndele dec21-feb22'!K313,AI315),"")</f>
        <v/>
      </c>
    </row>
    <row r="316" spans="1:36" x14ac:dyDescent="0.25">
      <c r="A316" s="50" t="str">
        <f t="shared" si="90"/>
        <v/>
      </c>
      <c r="B316" s="5"/>
      <c r="C316" s="6"/>
      <c r="D316" s="7"/>
      <c r="E316" s="8"/>
      <c r="F316" s="8"/>
      <c r="G316" s="58" t="str">
        <f t="shared" si="95"/>
        <v/>
      </c>
      <c r="H316" s="58" t="str">
        <f t="shared" si="95"/>
        <v/>
      </c>
      <c r="I316" s="58" t="str">
        <f t="shared" si="95"/>
        <v/>
      </c>
      <c r="K316" s="100" t="str">
        <f t="shared" si="88"/>
        <v/>
      </c>
      <c r="U316" s="101"/>
      <c r="V316" s="63" t="str">
        <f t="shared" si="78"/>
        <v/>
      </c>
      <c r="W316" s="63" t="str">
        <f t="shared" si="79"/>
        <v/>
      </c>
      <c r="X316" s="63" t="str">
        <f t="shared" si="80"/>
        <v/>
      </c>
      <c r="Y316" s="63" t="str">
        <f t="shared" si="81"/>
        <v/>
      </c>
      <c r="Z316" s="63" t="str">
        <f t="shared" si="82"/>
        <v/>
      </c>
      <c r="AA316" s="63" t="str">
        <f t="shared" si="83"/>
        <v/>
      </c>
      <c r="AB316" s="37"/>
      <c r="AC316" s="37"/>
      <c r="AD316" s="37"/>
      <c r="AE316" s="82" t="str">
        <f t="shared" si="84"/>
        <v/>
      </c>
      <c r="AF316" s="82" t="str">
        <f t="shared" si="85"/>
        <v/>
      </c>
      <c r="AG316" s="82" t="str">
        <f t="shared" si="86"/>
        <v/>
      </c>
      <c r="AH316" s="125" t="str">
        <f t="shared" si="89"/>
        <v/>
      </c>
      <c r="AI316" s="64" t="str">
        <f t="shared" si="87"/>
        <v/>
      </c>
      <c r="AJ316" s="45" t="str">
        <f>IFERROR(IF(ISNUMBER('Opsparede løndele dec21-feb22'!K314),AI316+'Opsparede løndele dec21-feb22'!K314,AI316),"")</f>
        <v/>
      </c>
    </row>
    <row r="317" spans="1:36" x14ac:dyDescent="0.25">
      <c r="A317" s="50" t="str">
        <f t="shared" si="90"/>
        <v/>
      </c>
      <c r="B317" s="5"/>
      <c r="C317" s="6"/>
      <c r="D317" s="7"/>
      <c r="E317" s="8"/>
      <c r="F317" s="8"/>
      <c r="G317" s="58" t="str">
        <f t="shared" ref="G317:I326" si="96">IF(AND(ISNUMBER($E317),ISNUMBER($F317)),MAX(MIN(NETWORKDAYS(IF($E317&lt;=VLOOKUP(G$6,Matrix_antal_dage,5,FALSE),VLOOKUP(G$6,Matrix_antal_dage,5,FALSE),$E317),IF($F317&gt;=VLOOKUP(G$6,Matrix_antal_dage,6,FALSE),VLOOKUP(G$6,Matrix_antal_dage,6,FALSE),$F317),helligdage),VLOOKUP(G$6,Matrix_antal_dage,7,FALSE)),0),"")</f>
        <v/>
      </c>
      <c r="H317" s="58" t="str">
        <f t="shared" si="96"/>
        <v/>
      </c>
      <c r="I317" s="58" t="str">
        <f t="shared" si="96"/>
        <v/>
      </c>
      <c r="K317" s="100" t="str">
        <f t="shared" si="88"/>
        <v/>
      </c>
      <c r="U317" s="101"/>
      <c r="V317" s="63" t="str">
        <f t="shared" si="78"/>
        <v/>
      </c>
      <c r="W317" s="63" t="str">
        <f t="shared" si="79"/>
        <v/>
      </c>
      <c r="X317" s="63" t="str">
        <f t="shared" si="80"/>
        <v/>
      </c>
      <c r="Y317" s="63" t="str">
        <f t="shared" si="81"/>
        <v/>
      </c>
      <c r="Z317" s="63" t="str">
        <f t="shared" si="82"/>
        <v/>
      </c>
      <c r="AA317" s="63" t="str">
        <f t="shared" si="83"/>
        <v/>
      </c>
      <c r="AB317" s="37"/>
      <c r="AC317" s="37"/>
      <c r="AD317" s="37"/>
      <c r="AE317" s="82" t="str">
        <f t="shared" si="84"/>
        <v/>
      </c>
      <c r="AF317" s="82" t="str">
        <f t="shared" si="85"/>
        <v/>
      </c>
      <c r="AG317" s="82" t="str">
        <f t="shared" si="86"/>
        <v/>
      </c>
      <c r="AH317" s="125" t="str">
        <f t="shared" si="89"/>
        <v/>
      </c>
      <c r="AI317" s="64" t="str">
        <f t="shared" si="87"/>
        <v/>
      </c>
      <c r="AJ317" s="45" t="str">
        <f>IFERROR(IF(ISNUMBER('Opsparede løndele dec21-feb22'!K315),AI317+'Opsparede løndele dec21-feb22'!K315,AI317),"")</f>
        <v/>
      </c>
    </row>
    <row r="318" spans="1:36" x14ac:dyDescent="0.25">
      <c r="A318" s="50" t="str">
        <f t="shared" si="90"/>
        <v/>
      </c>
      <c r="B318" s="5"/>
      <c r="C318" s="6"/>
      <c r="D318" s="7"/>
      <c r="E318" s="8"/>
      <c r="F318" s="8"/>
      <c r="G318" s="58" t="str">
        <f t="shared" si="96"/>
        <v/>
      </c>
      <c r="H318" s="58" t="str">
        <f t="shared" si="96"/>
        <v/>
      </c>
      <c r="I318" s="58" t="str">
        <f t="shared" si="96"/>
        <v/>
      </c>
      <c r="K318" s="100" t="str">
        <f t="shared" si="88"/>
        <v/>
      </c>
      <c r="U318" s="101"/>
      <c r="V318" s="63" t="str">
        <f t="shared" si="78"/>
        <v/>
      </c>
      <c r="W318" s="63" t="str">
        <f t="shared" si="79"/>
        <v/>
      </c>
      <c r="X318" s="63" t="str">
        <f t="shared" si="80"/>
        <v/>
      </c>
      <c r="Y318" s="63" t="str">
        <f t="shared" si="81"/>
        <v/>
      </c>
      <c r="Z318" s="63" t="str">
        <f t="shared" si="82"/>
        <v/>
      </c>
      <c r="AA318" s="63" t="str">
        <f t="shared" si="83"/>
        <v/>
      </c>
      <c r="AB318" s="37"/>
      <c r="AC318" s="37"/>
      <c r="AD318" s="37"/>
      <c r="AE318" s="82" t="str">
        <f t="shared" si="84"/>
        <v/>
      </c>
      <c r="AF318" s="82" t="str">
        <f t="shared" si="85"/>
        <v/>
      </c>
      <c r="AG318" s="82" t="str">
        <f t="shared" si="86"/>
        <v/>
      </c>
      <c r="AH318" s="125" t="str">
        <f t="shared" si="89"/>
        <v/>
      </c>
      <c r="AI318" s="64" t="str">
        <f t="shared" si="87"/>
        <v/>
      </c>
      <c r="AJ318" s="45" t="str">
        <f>IFERROR(IF(ISNUMBER('Opsparede løndele dec21-feb22'!K316),AI318+'Opsparede løndele dec21-feb22'!K316,AI318),"")</f>
        <v/>
      </c>
    </row>
    <row r="319" spans="1:36" x14ac:dyDescent="0.25">
      <c r="A319" s="50" t="str">
        <f t="shared" si="90"/>
        <v/>
      </c>
      <c r="B319" s="5"/>
      <c r="C319" s="6"/>
      <c r="D319" s="7"/>
      <c r="E319" s="8"/>
      <c r="F319" s="8"/>
      <c r="G319" s="58" t="str">
        <f t="shared" si="96"/>
        <v/>
      </c>
      <c r="H319" s="58" t="str">
        <f t="shared" si="96"/>
        <v/>
      </c>
      <c r="I319" s="58" t="str">
        <f t="shared" si="96"/>
        <v/>
      </c>
      <c r="K319" s="100" t="str">
        <f t="shared" si="88"/>
        <v/>
      </c>
      <c r="U319" s="101"/>
      <c r="V319" s="63" t="str">
        <f t="shared" si="78"/>
        <v/>
      </c>
      <c r="W319" s="63" t="str">
        <f t="shared" si="79"/>
        <v/>
      </c>
      <c r="X319" s="63" t="str">
        <f t="shared" si="80"/>
        <v/>
      </c>
      <c r="Y319" s="63" t="str">
        <f t="shared" si="81"/>
        <v/>
      </c>
      <c r="Z319" s="63" t="str">
        <f t="shared" si="82"/>
        <v/>
      </c>
      <c r="AA319" s="63" t="str">
        <f t="shared" si="83"/>
        <v/>
      </c>
      <c r="AB319" s="37"/>
      <c r="AC319" s="37"/>
      <c r="AD319" s="37"/>
      <c r="AE319" s="82" t="str">
        <f t="shared" si="84"/>
        <v/>
      </c>
      <c r="AF319" s="82" t="str">
        <f t="shared" si="85"/>
        <v/>
      </c>
      <c r="AG319" s="82" t="str">
        <f t="shared" si="86"/>
        <v/>
      </c>
      <c r="AH319" s="125" t="str">
        <f t="shared" si="89"/>
        <v/>
      </c>
      <c r="AI319" s="64" t="str">
        <f t="shared" si="87"/>
        <v/>
      </c>
      <c r="AJ319" s="45" t="str">
        <f>IFERROR(IF(ISNUMBER('Opsparede løndele dec21-feb22'!K317),AI319+'Opsparede løndele dec21-feb22'!K317,AI319),"")</f>
        <v/>
      </c>
    </row>
    <row r="320" spans="1:36" x14ac:dyDescent="0.25">
      <c r="A320" s="50" t="str">
        <f t="shared" si="90"/>
        <v/>
      </c>
      <c r="B320" s="5"/>
      <c r="C320" s="6"/>
      <c r="D320" s="7"/>
      <c r="E320" s="8"/>
      <c r="F320" s="8"/>
      <c r="G320" s="58" t="str">
        <f t="shared" si="96"/>
        <v/>
      </c>
      <c r="H320" s="58" t="str">
        <f t="shared" si="96"/>
        <v/>
      </c>
      <c r="I320" s="58" t="str">
        <f t="shared" si="96"/>
        <v/>
      </c>
      <c r="K320" s="100" t="str">
        <f t="shared" si="88"/>
        <v/>
      </c>
      <c r="U320" s="101"/>
      <c r="V320" s="63" t="str">
        <f t="shared" si="78"/>
        <v/>
      </c>
      <c r="W320" s="63" t="str">
        <f t="shared" si="79"/>
        <v/>
      </c>
      <c r="X320" s="63" t="str">
        <f t="shared" si="80"/>
        <v/>
      </c>
      <c r="Y320" s="63" t="str">
        <f t="shared" si="81"/>
        <v/>
      </c>
      <c r="Z320" s="63" t="str">
        <f t="shared" si="82"/>
        <v/>
      </c>
      <c r="AA320" s="63" t="str">
        <f t="shared" si="83"/>
        <v/>
      </c>
      <c r="AB320" s="37"/>
      <c r="AC320" s="37"/>
      <c r="AD320" s="37"/>
      <c r="AE320" s="82" t="str">
        <f t="shared" si="84"/>
        <v/>
      </c>
      <c r="AF320" s="82" t="str">
        <f t="shared" si="85"/>
        <v/>
      </c>
      <c r="AG320" s="82" t="str">
        <f t="shared" si="86"/>
        <v/>
      </c>
      <c r="AH320" s="125" t="str">
        <f t="shared" si="89"/>
        <v/>
      </c>
      <c r="AI320" s="64" t="str">
        <f t="shared" si="87"/>
        <v/>
      </c>
      <c r="AJ320" s="45" t="str">
        <f>IFERROR(IF(ISNUMBER('Opsparede løndele dec21-feb22'!K318),AI320+'Opsparede løndele dec21-feb22'!K318,AI320),"")</f>
        <v/>
      </c>
    </row>
    <row r="321" spans="1:36" x14ac:dyDescent="0.25">
      <c r="A321" s="50" t="str">
        <f t="shared" si="90"/>
        <v/>
      </c>
      <c r="B321" s="5"/>
      <c r="C321" s="6"/>
      <c r="D321" s="7"/>
      <c r="E321" s="8"/>
      <c r="F321" s="8"/>
      <c r="G321" s="58" t="str">
        <f t="shared" si="96"/>
        <v/>
      </c>
      <c r="H321" s="58" t="str">
        <f t="shared" si="96"/>
        <v/>
      </c>
      <c r="I321" s="58" t="str">
        <f t="shared" si="96"/>
        <v/>
      </c>
      <c r="K321" s="100" t="str">
        <f t="shared" si="88"/>
        <v/>
      </c>
      <c r="U321" s="101"/>
      <c r="V321" s="63" t="str">
        <f t="shared" si="78"/>
        <v/>
      </c>
      <c r="W321" s="63" t="str">
        <f t="shared" si="79"/>
        <v/>
      </c>
      <c r="X321" s="63" t="str">
        <f t="shared" si="80"/>
        <v/>
      </c>
      <c r="Y321" s="63" t="str">
        <f t="shared" si="81"/>
        <v/>
      </c>
      <c r="Z321" s="63" t="str">
        <f t="shared" si="82"/>
        <v/>
      </c>
      <c r="AA321" s="63" t="str">
        <f t="shared" si="83"/>
        <v/>
      </c>
      <c r="AB321" s="37"/>
      <c r="AC321" s="37"/>
      <c r="AD321" s="37"/>
      <c r="AE321" s="82" t="str">
        <f t="shared" si="84"/>
        <v/>
      </c>
      <c r="AF321" s="82" t="str">
        <f t="shared" si="85"/>
        <v/>
      </c>
      <c r="AG321" s="82" t="str">
        <f t="shared" si="86"/>
        <v/>
      </c>
      <c r="AH321" s="125" t="str">
        <f t="shared" si="89"/>
        <v/>
      </c>
      <c r="AI321" s="64" t="str">
        <f t="shared" si="87"/>
        <v/>
      </c>
      <c r="AJ321" s="45" t="str">
        <f>IFERROR(IF(ISNUMBER('Opsparede løndele dec21-feb22'!K319),AI321+'Opsparede løndele dec21-feb22'!K319,AI321),"")</f>
        <v/>
      </c>
    </row>
    <row r="322" spans="1:36" x14ac:dyDescent="0.25">
      <c r="A322" s="50" t="str">
        <f t="shared" si="90"/>
        <v/>
      </c>
      <c r="B322" s="5"/>
      <c r="C322" s="6"/>
      <c r="D322" s="7"/>
      <c r="E322" s="8"/>
      <c r="F322" s="8"/>
      <c r="G322" s="58" t="str">
        <f t="shared" si="96"/>
        <v/>
      </c>
      <c r="H322" s="58" t="str">
        <f t="shared" si="96"/>
        <v/>
      </c>
      <c r="I322" s="58" t="str">
        <f t="shared" si="96"/>
        <v/>
      </c>
      <c r="K322" s="100" t="str">
        <f t="shared" si="88"/>
        <v/>
      </c>
      <c r="U322" s="101"/>
      <c r="V322" s="63" t="str">
        <f t="shared" si="78"/>
        <v/>
      </c>
      <c r="W322" s="63" t="str">
        <f t="shared" si="79"/>
        <v/>
      </c>
      <c r="X322" s="63" t="str">
        <f t="shared" si="80"/>
        <v/>
      </c>
      <c r="Y322" s="63" t="str">
        <f t="shared" si="81"/>
        <v/>
      </c>
      <c r="Z322" s="63" t="str">
        <f t="shared" si="82"/>
        <v/>
      </c>
      <c r="AA322" s="63" t="str">
        <f t="shared" si="83"/>
        <v/>
      </c>
      <c r="AB322" s="37"/>
      <c r="AC322" s="37"/>
      <c r="AD322" s="37"/>
      <c r="AE322" s="82" t="str">
        <f t="shared" si="84"/>
        <v/>
      </c>
      <c r="AF322" s="82" t="str">
        <f t="shared" si="85"/>
        <v/>
      </c>
      <c r="AG322" s="82" t="str">
        <f t="shared" si="86"/>
        <v/>
      </c>
      <c r="AH322" s="125" t="str">
        <f t="shared" si="89"/>
        <v/>
      </c>
      <c r="AI322" s="64" t="str">
        <f t="shared" si="87"/>
        <v/>
      </c>
      <c r="AJ322" s="45" t="str">
        <f>IFERROR(IF(ISNUMBER('Opsparede løndele dec21-feb22'!K320),AI322+'Opsparede løndele dec21-feb22'!K320,AI322),"")</f>
        <v/>
      </c>
    </row>
    <row r="323" spans="1:36" x14ac:dyDescent="0.25">
      <c r="A323" s="50" t="str">
        <f t="shared" si="90"/>
        <v/>
      </c>
      <c r="B323" s="5"/>
      <c r="C323" s="6"/>
      <c r="D323" s="7"/>
      <c r="E323" s="8"/>
      <c r="F323" s="8"/>
      <c r="G323" s="58" t="str">
        <f t="shared" si="96"/>
        <v/>
      </c>
      <c r="H323" s="58" t="str">
        <f t="shared" si="96"/>
        <v/>
      </c>
      <c r="I323" s="58" t="str">
        <f t="shared" si="96"/>
        <v/>
      </c>
      <c r="K323" s="100" t="str">
        <f t="shared" si="88"/>
        <v/>
      </c>
      <c r="U323" s="101"/>
      <c r="V323" s="63" t="str">
        <f t="shared" si="78"/>
        <v/>
      </c>
      <c r="W323" s="63" t="str">
        <f t="shared" si="79"/>
        <v/>
      </c>
      <c r="X323" s="63" t="str">
        <f t="shared" si="80"/>
        <v/>
      </c>
      <c r="Y323" s="63" t="str">
        <f t="shared" si="81"/>
        <v/>
      </c>
      <c r="Z323" s="63" t="str">
        <f t="shared" si="82"/>
        <v/>
      </c>
      <c r="AA323" s="63" t="str">
        <f t="shared" si="83"/>
        <v/>
      </c>
      <c r="AB323" s="37"/>
      <c r="AC323" s="37"/>
      <c r="AD323" s="37"/>
      <c r="AE323" s="82" t="str">
        <f t="shared" si="84"/>
        <v/>
      </c>
      <c r="AF323" s="82" t="str">
        <f t="shared" si="85"/>
        <v/>
      </c>
      <c r="AG323" s="82" t="str">
        <f t="shared" si="86"/>
        <v/>
      </c>
      <c r="AH323" s="125" t="str">
        <f t="shared" si="89"/>
        <v/>
      </c>
      <c r="AI323" s="64" t="str">
        <f t="shared" si="87"/>
        <v/>
      </c>
      <c r="AJ323" s="45" t="str">
        <f>IFERROR(IF(ISNUMBER('Opsparede løndele dec21-feb22'!K321),AI323+'Opsparede løndele dec21-feb22'!K321,AI323),"")</f>
        <v/>
      </c>
    </row>
    <row r="324" spans="1:36" x14ac:dyDescent="0.25">
      <c r="A324" s="50" t="str">
        <f t="shared" si="90"/>
        <v/>
      </c>
      <c r="B324" s="5"/>
      <c r="C324" s="6"/>
      <c r="D324" s="7"/>
      <c r="E324" s="8"/>
      <c r="F324" s="8"/>
      <c r="G324" s="58" t="str">
        <f t="shared" si="96"/>
        <v/>
      </c>
      <c r="H324" s="58" t="str">
        <f t="shared" si="96"/>
        <v/>
      </c>
      <c r="I324" s="58" t="str">
        <f t="shared" si="96"/>
        <v/>
      </c>
      <c r="K324" s="100" t="str">
        <f t="shared" si="88"/>
        <v/>
      </c>
      <c r="U324" s="101"/>
      <c r="V324" s="63" t="str">
        <f t="shared" si="78"/>
        <v/>
      </c>
      <c r="W324" s="63" t="str">
        <f t="shared" si="79"/>
        <v/>
      </c>
      <c r="X324" s="63" t="str">
        <f t="shared" si="80"/>
        <v/>
      </c>
      <c r="Y324" s="63" t="str">
        <f t="shared" si="81"/>
        <v/>
      </c>
      <c r="Z324" s="63" t="str">
        <f t="shared" si="82"/>
        <v/>
      </c>
      <c r="AA324" s="63" t="str">
        <f t="shared" si="83"/>
        <v/>
      </c>
      <c r="AB324" s="37"/>
      <c r="AC324" s="37"/>
      <c r="AD324" s="37"/>
      <c r="AE324" s="82" t="str">
        <f t="shared" si="84"/>
        <v/>
      </c>
      <c r="AF324" s="82" t="str">
        <f t="shared" si="85"/>
        <v/>
      </c>
      <c r="AG324" s="82" t="str">
        <f t="shared" si="86"/>
        <v/>
      </c>
      <c r="AH324" s="125" t="str">
        <f t="shared" si="89"/>
        <v/>
      </c>
      <c r="AI324" s="64" t="str">
        <f t="shared" si="87"/>
        <v/>
      </c>
      <c r="AJ324" s="45" t="str">
        <f>IFERROR(IF(ISNUMBER('Opsparede løndele dec21-feb22'!K322),AI324+'Opsparede løndele dec21-feb22'!K322,AI324),"")</f>
        <v/>
      </c>
    </row>
    <row r="325" spans="1:36" x14ac:dyDescent="0.25">
      <c r="A325" s="50" t="str">
        <f t="shared" si="90"/>
        <v/>
      </c>
      <c r="B325" s="5"/>
      <c r="C325" s="6"/>
      <c r="D325" s="7"/>
      <c r="E325" s="8"/>
      <c r="F325" s="8"/>
      <c r="G325" s="58" t="str">
        <f t="shared" si="96"/>
        <v/>
      </c>
      <c r="H325" s="58" t="str">
        <f t="shared" si="96"/>
        <v/>
      </c>
      <c r="I325" s="58" t="str">
        <f t="shared" si="96"/>
        <v/>
      </c>
      <c r="K325" s="100" t="str">
        <f t="shared" si="88"/>
        <v/>
      </c>
      <c r="U325" s="101"/>
      <c r="V325" s="63" t="str">
        <f t="shared" si="78"/>
        <v/>
      </c>
      <c r="W325" s="63" t="str">
        <f t="shared" si="79"/>
        <v/>
      </c>
      <c r="X325" s="63" t="str">
        <f t="shared" si="80"/>
        <v/>
      </c>
      <c r="Y325" s="63" t="str">
        <f t="shared" si="81"/>
        <v/>
      </c>
      <c r="Z325" s="63" t="str">
        <f t="shared" si="82"/>
        <v/>
      </c>
      <c r="AA325" s="63" t="str">
        <f t="shared" si="83"/>
        <v/>
      </c>
      <c r="AB325" s="37"/>
      <c r="AC325" s="37"/>
      <c r="AD325" s="37"/>
      <c r="AE325" s="82" t="str">
        <f t="shared" si="84"/>
        <v/>
      </c>
      <c r="AF325" s="82" t="str">
        <f t="shared" si="85"/>
        <v/>
      </c>
      <c r="AG325" s="82" t="str">
        <f t="shared" si="86"/>
        <v/>
      </c>
      <c r="AH325" s="125" t="str">
        <f t="shared" si="89"/>
        <v/>
      </c>
      <c r="AI325" s="64" t="str">
        <f t="shared" si="87"/>
        <v/>
      </c>
      <c r="AJ325" s="45" t="str">
        <f>IFERROR(IF(ISNUMBER('Opsparede løndele dec21-feb22'!K323),AI325+'Opsparede løndele dec21-feb22'!K323,AI325),"")</f>
        <v/>
      </c>
    </row>
    <row r="326" spans="1:36" x14ac:dyDescent="0.25">
      <c r="A326" s="50" t="str">
        <f t="shared" si="90"/>
        <v/>
      </c>
      <c r="B326" s="5"/>
      <c r="C326" s="6"/>
      <c r="D326" s="7"/>
      <c r="E326" s="8"/>
      <c r="F326" s="8"/>
      <c r="G326" s="58" t="str">
        <f t="shared" si="96"/>
        <v/>
      </c>
      <c r="H326" s="58" t="str">
        <f t="shared" si="96"/>
        <v/>
      </c>
      <c r="I326" s="58" t="str">
        <f t="shared" si="96"/>
        <v/>
      </c>
      <c r="K326" s="100" t="str">
        <f t="shared" si="88"/>
        <v/>
      </c>
      <c r="U326" s="101"/>
      <c r="V326" s="63" t="str">
        <f t="shared" si="78"/>
        <v/>
      </c>
      <c r="W326" s="63" t="str">
        <f t="shared" si="79"/>
        <v/>
      </c>
      <c r="X326" s="63" t="str">
        <f t="shared" si="80"/>
        <v/>
      </c>
      <c r="Y326" s="63" t="str">
        <f t="shared" si="81"/>
        <v/>
      </c>
      <c r="Z326" s="63" t="str">
        <f t="shared" si="82"/>
        <v/>
      </c>
      <c r="AA326" s="63" t="str">
        <f t="shared" si="83"/>
        <v/>
      </c>
      <c r="AB326" s="37"/>
      <c r="AC326" s="37"/>
      <c r="AD326" s="37"/>
      <c r="AE326" s="82" t="str">
        <f t="shared" si="84"/>
        <v/>
      </c>
      <c r="AF326" s="82" t="str">
        <f t="shared" si="85"/>
        <v/>
      </c>
      <c r="AG326" s="82" t="str">
        <f t="shared" si="86"/>
        <v/>
      </c>
      <c r="AH326" s="125" t="str">
        <f t="shared" si="89"/>
        <v/>
      </c>
      <c r="AI326" s="64" t="str">
        <f t="shared" si="87"/>
        <v/>
      </c>
      <c r="AJ326" s="45" t="str">
        <f>IFERROR(IF(ISNUMBER('Opsparede løndele dec21-feb22'!K324),AI326+'Opsparede løndele dec21-feb22'!K324,AI326),"")</f>
        <v/>
      </c>
    </row>
    <row r="327" spans="1:36" x14ac:dyDescent="0.25">
      <c r="A327" s="50" t="str">
        <f t="shared" si="90"/>
        <v/>
      </c>
      <c r="B327" s="5"/>
      <c r="C327" s="6"/>
      <c r="D327" s="7"/>
      <c r="E327" s="8"/>
      <c r="F327" s="8"/>
      <c r="G327" s="58" t="str">
        <f t="shared" ref="G327:I336" si="97">IF(AND(ISNUMBER($E327),ISNUMBER($F327)),MAX(MIN(NETWORKDAYS(IF($E327&lt;=VLOOKUP(G$6,Matrix_antal_dage,5,FALSE),VLOOKUP(G$6,Matrix_antal_dage,5,FALSE),$E327),IF($F327&gt;=VLOOKUP(G$6,Matrix_antal_dage,6,FALSE),VLOOKUP(G$6,Matrix_antal_dage,6,FALSE),$F327),helligdage),VLOOKUP(G$6,Matrix_antal_dage,7,FALSE)),0),"")</f>
        <v/>
      </c>
      <c r="H327" s="58" t="str">
        <f t="shared" si="97"/>
        <v/>
      </c>
      <c r="I327" s="58" t="str">
        <f t="shared" si="97"/>
        <v/>
      </c>
      <c r="K327" s="100" t="str">
        <f t="shared" si="88"/>
        <v/>
      </c>
      <c r="U327" s="101"/>
      <c r="V327" s="63" t="str">
        <f t="shared" ref="V327:V390" si="98">IF(AND(ISNUMBER($U327),ISNUMBER(L327)),(IF($B327="","",IF(MIN(L327,O327)*$K327&gt;30000*IF($U327&gt;37,37,$U327)/37,30000*IF($U327&gt;37,37,$U327)/37,MIN(L327,O327)*$K327))),"")</f>
        <v/>
      </c>
      <c r="W327" s="63" t="str">
        <f t="shared" ref="W327:W390" si="99">IF(AND(ISNUMBER($U327),ISNUMBER(M327)),(IF($B327="","",IF(MIN(M327,P327)*$K327&gt;30000*IF($U327&gt;37,37,$U327)/37,30000*IF($U327&gt;37,37,$U327)/37,MIN(M327,P327)*$K327))),"")</f>
        <v/>
      </c>
      <c r="X327" s="63" t="str">
        <f t="shared" ref="X327:X390" si="100">IF(AND(ISNUMBER($U327),ISNUMBER(N327)),(IF($B327="","",IF(MIN(N327,Q327)*$K327&gt;30000*IF($U327&gt;37,37,$U327)/37,30000*IF($U327&gt;37,37,$U327)/37,MIN(N327,Q327)*$K327))),"")</f>
        <v/>
      </c>
      <c r="Y327" s="63" t="str">
        <f t="shared" ref="Y327:Y390" si="101">IF(ISNUMBER(V327),(MIN(V327,MIN(L327,O327)-R327)),"")</f>
        <v/>
      </c>
      <c r="Z327" s="63" t="str">
        <f t="shared" ref="Z327:Z390" si="102">IF(ISNUMBER(W327),(MIN(W327,MIN(M327,P327)-S327)),"")</f>
        <v/>
      </c>
      <c r="AA327" s="63" t="str">
        <f t="shared" ref="AA327:AA390" si="103">IF(ISNUMBER(X327),(MIN(X327,MIN(N327,Q327)-T327)),"")</f>
        <v/>
      </c>
      <c r="AB327" s="37"/>
      <c r="AC327" s="37"/>
      <c r="AD327" s="37"/>
      <c r="AE327" s="82" t="str">
        <f t="shared" ref="AE327:AE390" si="104">IF(AND(ISNUMBER(AB327),G327&gt;0),MIN(Y327/VLOOKUP(G$6,Matrix_antal_dage,4,FALSE)*(G327-AB327),30000),"")</f>
        <v/>
      </c>
      <c r="AF327" s="82" t="str">
        <f t="shared" ref="AF327:AF390" si="105">IF(AND(ISNUMBER(AC327),H327&gt;0),MIN(Z327/VLOOKUP(H$6,Matrix_antal_dage,4,FALSE)*(H327-AC327),30000),"")</f>
        <v/>
      </c>
      <c r="AG327" s="82" t="str">
        <f t="shared" ref="AG327:AG390" si="106">IF(AND(ISNUMBER(AD327),I327&gt;0),MIN(AA327/VLOOKUP(I$6,Matrix_antal_dage,4,FALSE)*(I327-AD327),30000),"")</f>
        <v/>
      </c>
      <c r="AH327" s="125" t="str">
        <f t="shared" si="89"/>
        <v/>
      </c>
      <c r="AI327" s="64" t="str">
        <f t="shared" ref="AI327:AI390" si="107">IF(ISNUMBER(AH327),MAX(SUM(AE327:AG327)-AH327,0),IF(SUM(AE327:AG327)&gt;0,SUM(AE327:AG327),""))</f>
        <v/>
      </c>
      <c r="AJ327" s="45" t="str">
        <f>IFERROR(IF(ISNUMBER('Opsparede løndele dec21-feb22'!K325),AI327+'Opsparede løndele dec21-feb22'!K325,AI327),"")</f>
        <v/>
      </c>
    </row>
    <row r="328" spans="1:36" x14ac:dyDescent="0.25">
      <c r="A328" s="50" t="str">
        <f t="shared" si="90"/>
        <v/>
      </c>
      <c r="B328" s="5"/>
      <c r="C328" s="6"/>
      <c r="D328" s="7"/>
      <c r="E328" s="8"/>
      <c r="F328" s="8"/>
      <c r="G328" s="58" t="str">
        <f t="shared" si="97"/>
        <v/>
      </c>
      <c r="H328" s="58" t="str">
        <f t="shared" si="97"/>
        <v/>
      </c>
      <c r="I328" s="58" t="str">
        <f t="shared" si="97"/>
        <v/>
      </c>
      <c r="K328" s="100" t="str">
        <f t="shared" ref="K328:K391" si="108">IF(J328="","",IF(J328="Funktionær",0.75,IF(J328="Ikke-funktionær",0.9,IF(J328="Elev/lærling",0.9))))</f>
        <v/>
      </c>
      <c r="U328" s="101"/>
      <c r="V328" s="63" t="str">
        <f t="shared" si="98"/>
        <v/>
      </c>
      <c r="W328" s="63" t="str">
        <f t="shared" si="99"/>
        <v/>
      </c>
      <c r="X328" s="63" t="str">
        <f t="shared" si="100"/>
        <v/>
      </c>
      <c r="Y328" s="63" t="str">
        <f t="shared" si="101"/>
        <v/>
      </c>
      <c r="Z328" s="63" t="str">
        <f t="shared" si="102"/>
        <v/>
      </c>
      <c r="AA328" s="63" t="str">
        <f t="shared" si="103"/>
        <v/>
      </c>
      <c r="AB328" s="37"/>
      <c r="AC328" s="37"/>
      <c r="AD328" s="37"/>
      <c r="AE328" s="82" t="str">
        <f t="shared" si="104"/>
        <v/>
      </c>
      <c r="AF328" s="82" t="str">
        <f t="shared" si="105"/>
        <v/>
      </c>
      <c r="AG328" s="82" t="str">
        <f t="shared" si="106"/>
        <v/>
      </c>
      <c r="AH328" s="125" t="str">
        <f t="shared" ref="AH328:AH391" si="109">IF(OR(ISNUMBER(AB328),ISNUMBER(AC328),ISNUMBER(AD328)),3/5*5/31*IF(AND(ISNUMBER(Y328),ISNUMBER(Z328),ISNUMBER(AA328)),SUM(Y328:AA328)/3,IF(AND(ISNUMBER(Y328),ISNUMBER(Z328)),SUM(Y328:Z328)/2,IF(AND(ISNUMBER(Y328),ISNUMBER(AA328)),SUM(Y328+AA328)/2,IF(AND(ISNUMBER(Z328),ISNUMBER(AA328)),SUM(Z328:AA328)/2,IF(ISNUMBER(Y328),Y328,IF(ISNUMBER(Z328),Z328,IF(ISNUMBER(AA328),AA328,""))))))),"")</f>
        <v/>
      </c>
      <c r="AI328" s="64" t="str">
        <f t="shared" si="107"/>
        <v/>
      </c>
      <c r="AJ328" s="45" t="str">
        <f>IFERROR(IF(ISNUMBER('Opsparede løndele dec21-feb22'!K326),AI328+'Opsparede løndele dec21-feb22'!K326,AI328),"")</f>
        <v/>
      </c>
    </row>
    <row r="329" spans="1:36" x14ac:dyDescent="0.25">
      <c r="A329" s="50" t="str">
        <f t="shared" ref="A329:A392" si="110">IF(B329="","",A328+1)</f>
        <v/>
      </c>
      <c r="B329" s="5"/>
      <c r="C329" s="6"/>
      <c r="D329" s="7"/>
      <c r="E329" s="8"/>
      <c r="F329" s="8"/>
      <c r="G329" s="58" t="str">
        <f t="shared" si="97"/>
        <v/>
      </c>
      <c r="H329" s="58" t="str">
        <f t="shared" si="97"/>
        <v/>
      </c>
      <c r="I329" s="58" t="str">
        <f t="shared" si="97"/>
        <v/>
      </c>
      <c r="K329" s="100" t="str">
        <f t="shared" si="108"/>
        <v/>
      </c>
      <c r="U329" s="101"/>
      <c r="V329" s="63" t="str">
        <f t="shared" si="98"/>
        <v/>
      </c>
      <c r="W329" s="63" t="str">
        <f t="shared" si="99"/>
        <v/>
      </c>
      <c r="X329" s="63" t="str">
        <f t="shared" si="100"/>
        <v/>
      </c>
      <c r="Y329" s="63" t="str">
        <f t="shared" si="101"/>
        <v/>
      </c>
      <c r="Z329" s="63" t="str">
        <f t="shared" si="102"/>
        <v/>
      </c>
      <c r="AA329" s="63" t="str">
        <f t="shared" si="103"/>
        <v/>
      </c>
      <c r="AB329" s="37"/>
      <c r="AC329" s="37"/>
      <c r="AD329" s="37"/>
      <c r="AE329" s="82" t="str">
        <f t="shared" si="104"/>
        <v/>
      </c>
      <c r="AF329" s="82" t="str">
        <f t="shared" si="105"/>
        <v/>
      </c>
      <c r="AG329" s="82" t="str">
        <f t="shared" si="106"/>
        <v/>
      </c>
      <c r="AH329" s="125" t="str">
        <f t="shared" si="109"/>
        <v/>
      </c>
      <c r="AI329" s="64" t="str">
        <f t="shared" si="107"/>
        <v/>
      </c>
      <c r="AJ329" s="45" t="str">
        <f>IFERROR(IF(ISNUMBER('Opsparede løndele dec21-feb22'!K327),AI329+'Opsparede løndele dec21-feb22'!K327,AI329),"")</f>
        <v/>
      </c>
    </row>
    <row r="330" spans="1:36" x14ac:dyDescent="0.25">
      <c r="A330" s="50" t="str">
        <f t="shared" si="110"/>
        <v/>
      </c>
      <c r="B330" s="5"/>
      <c r="C330" s="6"/>
      <c r="D330" s="7"/>
      <c r="E330" s="8"/>
      <c r="F330" s="8"/>
      <c r="G330" s="58" t="str">
        <f t="shared" si="97"/>
        <v/>
      </c>
      <c r="H330" s="58" t="str">
        <f t="shared" si="97"/>
        <v/>
      </c>
      <c r="I330" s="58" t="str">
        <f t="shared" si="97"/>
        <v/>
      </c>
      <c r="K330" s="100" t="str">
        <f t="shared" si="108"/>
        <v/>
      </c>
      <c r="U330" s="101"/>
      <c r="V330" s="63" t="str">
        <f t="shared" si="98"/>
        <v/>
      </c>
      <c r="W330" s="63" t="str">
        <f t="shared" si="99"/>
        <v/>
      </c>
      <c r="X330" s="63" t="str">
        <f t="shared" si="100"/>
        <v/>
      </c>
      <c r="Y330" s="63" t="str">
        <f t="shared" si="101"/>
        <v/>
      </c>
      <c r="Z330" s="63" t="str">
        <f t="shared" si="102"/>
        <v/>
      </c>
      <c r="AA330" s="63" t="str">
        <f t="shared" si="103"/>
        <v/>
      </c>
      <c r="AB330" s="37"/>
      <c r="AC330" s="37"/>
      <c r="AD330" s="37"/>
      <c r="AE330" s="82" t="str">
        <f t="shared" si="104"/>
        <v/>
      </c>
      <c r="AF330" s="82" t="str">
        <f t="shared" si="105"/>
        <v/>
      </c>
      <c r="AG330" s="82" t="str">
        <f t="shared" si="106"/>
        <v/>
      </c>
      <c r="AH330" s="125" t="str">
        <f t="shared" si="109"/>
        <v/>
      </c>
      <c r="AI330" s="64" t="str">
        <f t="shared" si="107"/>
        <v/>
      </c>
      <c r="AJ330" s="45" t="str">
        <f>IFERROR(IF(ISNUMBER('Opsparede løndele dec21-feb22'!K328),AI330+'Opsparede løndele dec21-feb22'!K328,AI330),"")</f>
        <v/>
      </c>
    </row>
    <row r="331" spans="1:36" x14ac:dyDescent="0.25">
      <c r="A331" s="50" t="str">
        <f t="shared" si="110"/>
        <v/>
      </c>
      <c r="B331" s="5"/>
      <c r="C331" s="6"/>
      <c r="D331" s="7"/>
      <c r="E331" s="8"/>
      <c r="F331" s="8"/>
      <c r="G331" s="58" t="str">
        <f t="shared" si="97"/>
        <v/>
      </c>
      <c r="H331" s="58" t="str">
        <f t="shared" si="97"/>
        <v/>
      </c>
      <c r="I331" s="58" t="str">
        <f t="shared" si="97"/>
        <v/>
      </c>
      <c r="K331" s="100" t="str">
        <f t="shared" si="108"/>
        <v/>
      </c>
      <c r="U331" s="101"/>
      <c r="V331" s="63" t="str">
        <f t="shared" si="98"/>
        <v/>
      </c>
      <c r="W331" s="63" t="str">
        <f t="shared" si="99"/>
        <v/>
      </c>
      <c r="X331" s="63" t="str">
        <f t="shared" si="100"/>
        <v/>
      </c>
      <c r="Y331" s="63" t="str">
        <f t="shared" si="101"/>
        <v/>
      </c>
      <c r="Z331" s="63" t="str">
        <f t="shared" si="102"/>
        <v/>
      </c>
      <c r="AA331" s="63" t="str">
        <f t="shared" si="103"/>
        <v/>
      </c>
      <c r="AB331" s="37"/>
      <c r="AC331" s="37"/>
      <c r="AD331" s="37"/>
      <c r="AE331" s="82" t="str">
        <f t="shared" si="104"/>
        <v/>
      </c>
      <c r="AF331" s="82" t="str">
        <f t="shared" si="105"/>
        <v/>
      </c>
      <c r="AG331" s="82" t="str">
        <f t="shared" si="106"/>
        <v/>
      </c>
      <c r="AH331" s="125" t="str">
        <f t="shared" si="109"/>
        <v/>
      </c>
      <c r="AI331" s="64" t="str">
        <f t="shared" si="107"/>
        <v/>
      </c>
      <c r="AJ331" s="45" t="str">
        <f>IFERROR(IF(ISNUMBER('Opsparede løndele dec21-feb22'!K329),AI331+'Opsparede løndele dec21-feb22'!K329,AI331),"")</f>
        <v/>
      </c>
    </row>
    <row r="332" spans="1:36" x14ac:dyDescent="0.25">
      <c r="A332" s="50" t="str">
        <f t="shared" si="110"/>
        <v/>
      </c>
      <c r="B332" s="5"/>
      <c r="C332" s="6"/>
      <c r="D332" s="7"/>
      <c r="E332" s="8"/>
      <c r="F332" s="8"/>
      <c r="G332" s="58" t="str">
        <f t="shared" si="97"/>
        <v/>
      </c>
      <c r="H332" s="58" t="str">
        <f t="shared" si="97"/>
        <v/>
      </c>
      <c r="I332" s="58" t="str">
        <f t="shared" si="97"/>
        <v/>
      </c>
      <c r="K332" s="100" t="str">
        <f t="shared" si="108"/>
        <v/>
      </c>
      <c r="U332" s="101"/>
      <c r="V332" s="63" t="str">
        <f t="shared" si="98"/>
        <v/>
      </c>
      <c r="W332" s="63" t="str">
        <f t="shared" si="99"/>
        <v/>
      </c>
      <c r="X332" s="63" t="str">
        <f t="shared" si="100"/>
        <v/>
      </c>
      <c r="Y332" s="63" t="str">
        <f t="shared" si="101"/>
        <v/>
      </c>
      <c r="Z332" s="63" t="str">
        <f t="shared" si="102"/>
        <v/>
      </c>
      <c r="AA332" s="63" t="str">
        <f t="shared" si="103"/>
        <v/>
      </c>
      <c r="AB332" s="37"/>
      <c r="AC332" s="37"/>
      <c r="AD332" s="37"/>
      <c r="AE332" s="82" t="str">
        <f t="shared" si="104"/>
        <v/>
      </c>
      <c r="AF332" s="82" t="str">
        <f t="shared" si="105"/>
        <v/>
      </c>
      <c r="AG332" s="82" t="str">
        <f t="shared" si="106"/>
        <v/>
      </c>
      <c r="AH332" s="125" t="str">
        <f t="shared" si="109"/>
        <v/>
      </c>
      <c r="AI332" s="64" t="str">
        <f t="shared" si="107"/>
        <v/>
      </c>
      <c r="AJ332" s="45" t="str">
        <f>IFERROR(IF(ISNUMBER('Opsparede løndele dec21-feb22'!K330),AI332+'Opsparede løndele dec21-feb22'!K330,AI332),"")</f>
        <v/>
      </c>
    </row>
    <row r="333" spans="1:36" x14ac:dyDescent="0.25">
      <c r="A333" s="50" t="str">
        <f t="shared" si="110"/>
        <v/>
      </c>
      <c r="B333" s="5"/>
      <c r="C333" s="6"/>
      <c r="D333" s="7"/>
      <c r="E333" s="8"/>
      <c r="F333" s="8"/>
      <c r="G333" s="58" t="str">
        <f t="shared" si="97"/>
        <v/>
      </c>
      <c r="H333" s="58" t="str">
        <f t="shared" si="97"/>
        <v/>
      </c>
      <c r="I333" s="58" t="str">
        <f t="shared" si="97"/>
        <v/>
      </c>
      <c r="K333" s="100" t="str">
        <f t="shared" si="108"/>
        <v/>
      </c>
      <c r="U333" s="101"/>
      <c r="V333" s="63" t="str">
        <f t="shared" si="98"/>
        <v/>
      </c>
      <c r="W333" s="63" t="str">
        <f t="shared" si="99"/>
        <v/>
      </c>
      <c r="X333" s="63" t="str">
        <f t="shared" si="100"/>
        <v/>
      </c>
      <c r="Y333" s="63" t="str">
        <f t="shared" si="101"/>
        <v/>
      </c>
      <c r="Z333" s="63" t="str">
        <f t="shared" si="102"/>
        <v/>
      </c>
      <c r="AA333" s="63" t="str">
        <f t="shared" si="103"/>
        <v/>
      </c>
      <c r="AB333" s="37"/>
      <c r="AC333" s="37"/>
      <c r="AD333" s="37"/>
      <c r="AE333" s="82" t="str">
        <f t="shared" si="104"/>
        <v/>
      </c>
      <c r="AF333" s="82" t="str">
        <f t="shared" si="105"/>
        <v/>
      </c>
      <c r="AG333" s="82" t="str">
        <f t="shared" si="106"/>
        <v/>
      </c>
      <c r="AH333" s="125" t="str">
        <f t="shared" si="109"/>
        <v/>
      </c>
      <c r="AI333" s="64" t="str">
        <f t="shared" si="107"/>
        <v/>
      </c>
      <c r="AJ333" s="45" t="str">
        <f>IFERROR(IF(ISNUMBER('Opsparede løndele dec21-feb22'!K331),AI333+'Opsparede løndele dec21-feb22'!K331,AI333),"")</f>
        <v/>
      </c>
    </row>
    <row r="334" spans="1:36" x14ac:dyDescent="0.25">
      <c r="A334" s="50" t="str">
        <f t="shared" si="110"/>
        <v/>
      </c>
      <c r="B334" s="5"/>
      <c r="C334" s="6"/>
      <c r="D334" s="7"/>
      <c r="E334" s="8"/>
      <c r="F334" s="8"/>
      <c r="G334" s="58" t="str">
        <f t="shared" si="97"/>
        <v/>
      </c>
      <c r="H334" s="58" t="str">
        <f t="shared" si="97"/>
        <v/>
      </c>
      <c r="I334" s="58" t="str">
        <f t="shared" si="97"/>
        <v/>
      </c>
      <c r="K334" s="100" t="str">
        <f t="shared" si="108"/>
        <v/>
      </c>
      <c r="U334" s="101"/>
      <c r="V334" s="63" t="str">
        <f t="shared" si="98"/>
        <v/>
      </c>
      <c r="W334" s="63" t="str">
        <f t="shared" si="99"/>
        <v/>
      </c>
      <c r="X334" s="63" t="str">
        <f t="shared" si="100"/>
        <v/>
      </c>
      <c r="Y334" s="63" t="str">
        <f t="shared" si="101"/>
        <v/>
      </c>
      <c r="Z334" s="63" t="str">
        <f t="shared" si="102"/>
        <v/>
      </c>
      <c r="AA334" s="63" t="str">
        <f t="shared" si="103"/>
        <v/>
      </c>
      <c r="AB334" s="37"/>
      <c r="AC334" s="37"/>
      <c r="AD334" s="37"/>
      <c r="AE334" s="82" t="str">
        <f t="shared" si="104"/>
        <v/>
      </c>
      <c r="AF334" s="82" t="str">
        <f t="shared" si="105"/>
        <v/>
      </c>
      <c r="AG334" s="82" t="str">
        <f t="shared" si="106"/>
        <v/>
      </c>
      <c r="AH334" s="125" t="str">
        <f t="shared" si="109"/>
        <v/>
      </c>
      <c r="AI334" s="64" t="str">
        <f t="shared" si="107"/>
        <v/>
      </c>
      <c r="AJ334" s="45" t="str">
        <f>IFERROR(IF(ISNUMBER('Opsparede løndele dec21-feb22'!K332),AI334+'Opsparede løndele dec21-feb22'!K332,AI334),"")</f>
        <v/>
      </c>
    </row>
    <row r="335" spans="1:36" x14ac:dyDescent="0.25">
      <c r="A335" s="50" t="str">
        <f t="shared" si="110"/>
        <v/>
      </c>
      <c r="B335" s="5"/>
      <c r="C335" s="6"/>
      <c r="D335" s="7"/>
      <c r="E335" s="8"/>
      <c r="F335" s="8"/>
      <c r="G335" s="58" t="str">
        <f t="shared" si="97"/>
        <v/>
      </c>
      <c r="H335" s="58" t="str">
        <f t="shared" si="97"/>
        <v/>
      </c>
      <c r="I335" s="58" t="str">
        <f t="shared" si="97"/>
        <v/>
      </c>
      <c r="K335" s="100" t="str">
        <f t="shared" si="108"/>
        <v/>
      </c>
      <c r="U335" s="101"/>
      <c r="V335" s="63" t="str">
        <f t="shared" si="98"/>
        <v/>
      </c>
      <c r="W335" s="63" t="str">
        <f t="shared" si="99"/>
        <v/>
      </c>
      <c r="X335" s="63" t="str">
        <f t="shared" si="100"/>
        <v/>
      </c>
      <c r="Y335" s="63" t="str">
        <f t="shared" si="101"/>
        <v/>
      </c>
      <c r="Z335" s="63" t="str">
        <f t="shared" si="102"/>
        <v/>
      </c>
      <c r="AA335" s="63" t="str">
        <f t="shared" si="103"/>
        <v/>
      </c>
      <c r="AB335" s="37"/>
      <c r="AC335" s="37"/>
      <c r="AD335" s="37"/>
      <c r="AE335" s="82" t="str">
        <f t="shared" si="104"/>
        <v/>
      </c>
      <c r="AF335" s="82" t="str">
        <f t="shared" si="105"/>
        <v/>
      </c>
      <c r="AG335" s="82" t="str">
        <f t="shared" si="106"/>
        <v/>
      </c>
      <c r="AH335" s="125" t="str">
        <f t="shared" si="109"/>
        <v/>
      </c>
      <c r="AI335" s="64" t="str">
        <f t="shared" si="107"/>
        <v/>
      </c>
      <c r="AJ335" s="45" t="str">
        <f>IFERROR(IF(ISNUMBER('Opsparede løndele dec21-feb22'!K333),AI335+'Opsparede løndele dec21-feb22'!K333,AI335),"")</f>
        <v/>
      </c>
    </row>
    <row r="336" spans="1:36" x14ac:dyDescent="0.25">
      <c r="A336" s="50" t="str">
        <f t="shared" si="110"/>
        <v/>
      </c>
      <c r="B336" s="5"/>
      <c r="C336" s="6"/>
      <c r="D336" s="7"/>
      <c r="E336" s="8"/>
      <c r="F336" s="8"/>
      <c r="G336" s="58" t="str">
        <f t="shared" si="97"/>
        <v/>
      </c>
      <c r="H336" s="58" t="str">
        <f t="shared" si="97"/>
        <v/>
      </c>
      <c r="I336" s="58" t="str">
        <f t="shared" si="97"/>
        <v/>
      </c>
      <c r="K336" s="100" t="str">
        <f t="shared" si="108"/>
        <v/>
      </c>
      <c r="U336" s="101"/>
      <c r="V336" s="63" t="str">
        <f t="shared" si="98"/>
        <v/>
      </c>
      <c r="W336" s="63" t="str">
        <f t="shared" si="99"/>
        <v/>
      </c>
      <c r="X336" s="63" t="str">
        <f t="shared" si="100"/>
        <v/>
      </c>
      <c r="Y336" s="63" t="str">
        <f t="shared" si="101"/>
        <v/>
      </c>
      <c r="Z336" s="63" t="str">
        <f t="shared" si="102"/>
        <v/>
      </c>
      <c r="AA336" s="63" t="str">
        <f t="shared" si="103"/>
        <v/>
      </c>
      <c r="AB336" s="37"/>
      <c r="AC336" s="37"/>
      <c r="AD336" s="37"/>
      <c r="AE336" s="82" t="str">
        <f t="shared" si="104"/>
        <v/>
      </c>
      <c r="AF336" s="82" t="str">
        <f t="shared" si="105"/>
        <v/>
      </c>
      <c r="AG336" s="82" t="str">
        <f t="shared" si="106"/>
        <v/>
      </c>
      <c r="AH336" s="125" t="str">
        <f t="shared" si="109"/>
        <v/>
      </c>
      <c r="AI336" s="64" t="str">
        <f t="shared" si="107"/>
        <v/>
      </c>
      <c r="AJ336" s="45" t="str">
        <f>IFERROR(IF(ISNUMBER('Opsparede løndele dec21-feb22'!K334),AI336+'Opsparede løndele dec21-feb22'!K334,AI336),"")</f>
        <v/>
      </c>
    </row>
    <row r="337" spans="1:36" x14ac:dyDescent="0.25">
      <c r="A337" s="50" t="str">
        <f t="shared" si="110"/>
        <v/>
      </c>
      <c r="B337" s="5"/>
      <c r="C337" s="6"/>
      <c r="D337" s="7"/>
      <c r="E337" s="8"/>
      <c r="F337" s="8"/>
      <c r="G337" s="58" t="str">
        <f t="shared" ref="G337:I346" si="111">IF(AND(ISNUMBER($E337),ISNUMBER($F337)),MAX(MIN(NETWORKDAYS(IF($E337&lt;=VLOOKUP(G$6,Matrix_antal_dage,5,FALSE),VLOOKUP(G$6,Matrix_antal_dage,5,FALSE),$E337),IF($F337&gt;=VLOOKUP(G$6,Matrix_antal_dage,6,FALSE),VLOOKUP(G$6,Matrix_antal_dage,6,FALSE),$F337),helligdage),VLOOKUP(G$6,Matrix_antal_dage,7,FALSE)),0),"")</f>
        <v/>
      </c>
      <c r="H337" s="58" t="str">
        <f t="shared" si="111"/>
        <v/>
      </c>
      <c r="I337" s="58" t="str">
        <f t="shared" si="111"/>
        <v/>
      </c>
      <c r="K337" s="100" t="str">
        <f t="shared" si="108"/>
        <v/>
      </c>
      <c r="U337" s="101"/>
      <c r="V337" s="63" t="str">
        <f t="shared" si="98"/>
        <v/>
      </c>
      <c r="W337" s="63" t="str">
        <f t="shared" si="99"/>
        <v/>
      </c>
      <c r="X337" s="63" t="str">
        <f t="shared" si="100"/>
        <v/>
      </c>
      <c r="Y337" s="63" t="str">
        <f t="shared" si="101"/>
        <v/>
      </c>
      <c r="Z337" s="63" t="str">
        <f t="shared" si="102"/>
        <v/>
      </c>
      <c r="AA337" s="63" t="str">
        <f t="shared" si="103"/>
        <v/>
      </c>
      <c r="AB337" s="37"/>
      <c r="AC337" s="37"/>
      <c r="AD337" s="37"/>
      <c r="AE337" s="82" t="str">
        <f t="shared" si="104"/>
        <v/>
      </c>
      <c r="AF337" s="82" t="str">
        <f t="shared" si="105"/>
        <v/>
      </c>
      <c r="AG337" s="82" t="str">
        <f t="shared" si="106"/>
        <v/>
      </c>
      <c r="AH337" s="125" t="str">
        <f t="shared" si="109"/>
        <v/>
      </c>
      <c r="AI337" s="64" t="str">
        <f t="shared" si="107"/>
        <v/>
      </c>
      <c r="AJ337" s="45" t="str">
        <f>IFERROR(IF(ISNUMBER('Opsparede løndele dec21-feb22'!K335),AI337+'Opsparede løndele dec21-feb22'!K335,AI337),"")</f>
        <v/>
      </c>
    </row>
    <row r="338" spans="1:36" x14ac:dyDescent="0.25">
      <c r="A338" s="50" t="str">
        <f t="shared" si="110"/>
        <v/>
      </c>
      <c r="B338" s="5"/>
      <c r="C338" s="6"/>
      <c r="D338" s="7"/>
      <c r="E338" s="8"/>
      <c r="F338" s="8"/>
      <c r="G338" s="58" t="str">
        <f t="shared" si="111"/>
        <v/>
      </c>
      <c r="H338" s="58" t="str">
        <f t="shared" si="111"/>
        <v/>
      </c>
      <c r="I338" s="58" t="str">
        <f t="shared" si="111"/>
        <v/>
      </c>
      <c r="K338" s="100" t="str">
        <f t="shared" si="108"/>
        <v/>
      </c>
      <c r="U338" s="101"/>
      <c r="V338" s="63" t="str">
        <f t="shared" si="98"/>
        <v/>
      </c>
      <c r="W338" s="63" t="str">
        <f t="shared" si="99"/>
        <v/>
      </c>
      <c r="X338" s="63" t="str">
        <f t="shared" si="100"/>
        <v/>
      </c>
      <c r="Y338" s="63" t="str">
        <f t="shared" si="101"/>
        <v/>
      </c>
      <c r="Z338" s="63" t="str">
        <f t="shared" si="102"/>
        <v/>
      </c>
      <c r="AA338" s="63" t="str">
        <f t="shared" si="103"/>
        <v/>
      </c>
      <c r="AB338" s="37"/>
      <c r="AC338" s="37"/>
      <c r="AD338" s="37"/>
      <c r="AE338" s="82" t="str">
        <f t="shared" si="104"/>
        <v/>
      </c>
      <c r="AF338" s="82" t="str">
        <f t="shared" si="105"/>
        <v/>
      </c>
      <c r="AG338" s="82" t="str">
        <f t="shared" si="106"/>
        <v/>
      </c>
      <c r="AH338" s="125" t="str">
        <f t="shared" si="109"/>
        <v/>
      </c>
      <c r="AI338" s="64" t="str">
        <f t="shared" si="107"/>
        <v/>
      </c>
      <c r="AJ338" s="45" t="str">
        <f>IFERROR(IF(ISNUMBER('Opsparede løndele dec21-feb22'!K336),AI338+'Opsparede løndele dec21-feb22'!K336,AI338),"")</f>
        <v/>
      </c>
    </row>
    <row r="339" spans="1:36" x14ac:dyDescent="0.25">
      <c r="A339" s="50" t="str">
        <f t="shared" si="110"/>
        <v/>
      </c>
      <c r="B339" s="5"/>
      <c r="C339" s="6"/>
      <c r="D339" s="7"/>
      <c r="E339" s="8"/>
      <c r="F339" s="8"/>
      <c r="G339" s="58" t="str">
        <f t="shared" si="111"/>
        <v/>
      </c>
      <c r="H339" s="58" t="str">
        <f t="shared" si="111"/>
        <v/>
      </c>
      <c r="I339" s="58" t="str">
        <f t="shared" si="111"/>
        <v/>
      </c>
      <c r="K339" s="100" t="str">
        <f t="shared" si="108"/>
        <v/>
      </c>
      <c r="U339" s="101"/>
      <c r="V339" s="63" t="str">
        <f t="shared" si="98"/>
        <v/>
      </c>
      <c r="W339" s="63" t="str">
        <f t="shared" si="99"/>
        <v/>
      </c>
      <c r="X339" s="63" t="str">
        <f t="shared" si="100"/>
        <v/>
      </c>
      <c r="Y339" s="63" t="str">
        <f t="shared" si="101"/>
        <v/>
      </c>
      <c r="Z339" s="63" t="str">
        <f t="shared" si="102"/>
        <v/>
      </c>
      <c r="AA339" s="63" t="str">
        <f t="shared" si="103"/>
        <v/>
      </c>
      <c r="AB339" s="37"/>
      <c r="AC339" s="37"/>
      <c r="AD339" s="37"/>
      <c r="AE339" s="82" t="str">
        <f t="shared" si="104"/>
        <v/>
      </c>
      <c r="AF339" s="82" t="str">
        <f t="shared" si="105"/>
        <v/>
      </c>
      <c r="AG339" s="82" t="str">
        <f t="shared" si="106"/>
        <v/>
      </c>
      <c r="AH339" s="125" t="str">
        <f t="shared" si="109"/>
        <v/>
      </c>
      <c r="AI339" s="64" t="str">
        <f t="shared" si="107"/>
        <v/>
      </c>
      <c r="AJ339" s="45" t="str">
        <f>IFERROR(IF(ISNUMBER('Opsparede løndele dec21-feb22'!K337),AI339+'Opsparede løndele dec21-feb22'!K337,AI339),"")</f>
        <v/>
      </c>
    </row>
    <row r="340" spans="1:36" x14ac:dyDescent="0.25">
      <c r="A340" s="50" t="str">
        <f t="shared" si="110"/>
        <v/>
      </c>
      <c r="B340" s="5"/>
      <c r="C340" s="6"/>
      <c r="D340" s="7"/>
      <c r="E340" s="8"/>
      <c r="F340" s="8"/>
      <c r="G340" s="58" t="str">
        <f t="shared" si="111"/>
        <v/>
      </c>
      <c r="H340" s="58" t="str">
        <f t="shared" si="111"/>
        <v/>
      </c>
      <c r="I340" s="58" t="str">
        <f t="shared" si="111"/>
        <v/>
      </c>
      <c r="K340" s="100" t="str">
        <f t="shared" si="108"/>
        <v/>
      </c>
      <c r="U340" s="101"/>
      <c r="V340" s="63" t="str">
        <f t="shared" si="98"/>
        <v/>
      </c>
      <c r="W340" s="63" t="str">
        <f t="shared" si="99"/>
        <v/>
      </c>
      <c r="X340" s="63" t="str">
        <f t="shared" si="100"/>
        <v/>
      </c>
      <c r="Y340" s="63" t="str">
        <f t="shared" si="101"/>
        <v/>
      </c>
      <c r="Z340" s="63" t="str">
        <f t="shared" si="102"/>
        <v/>
      </c>
      <c r="AA340" s="63" t="str">
        <f t="shared" si="103"/>
        <v/>
      </c>
      <c r="AB340" s="37"/>
      <c r="AC340" s="37"/>
      <c r="AD340" s="37"/>
      <c r="AE340" s="82" t="str">
        <f t="shared" si="104"/>
        <v/>
      </c>
      <c r="AF340" s="82" t="str">
        <f t="shared" si="105"/>
        <v/>
      </c>
      <c r="AG340" s="82" t="str">
        <f t="shared" si="106"/>
        <v/>
      </c>
      <c r="AH340" s="125" t="str">
        <f t="shared" si="109"/>
        <v/>
      </c>
      <c r="AI340" s="64" t="str">
        <f t="shared" si="107"/>
        <v/>
      </c>
      <c r="AJ340" s="45" t="str">
        <f>IFERROR(IF(ISNUMBER('Opsparede løndele dec21-feb22'!K338),AI340+'Opsparede løndele dec21-feb22'!K338,AI340),"")</f>
        <v/>
      </c>
    </row>
    <row r="341" spans="1:36" x14ac:dyDescent="0.25">
      <c r="A341" s="50" t="str">
        <f t="shared" si="110"/>
        <v/>
      </c>
      <c r="B341" s="5"/>
      <c r="C341" s="6"/>
      <c r="D341" s="7"/>
      <c r="E341" s="8"/>
      <c r="F341" s="8"/>
      <c r="G341" s="58" t="str">
        <f t="shared" si="111"/>
        <v/>
      </c>
      <c r="H341" s="58" t="str">
        <f t="shared" si="111"/>
        <v/>
      </c>
      <c r="I341" s="58" t="str">
        <f t="shared" si="111"/>
        <v/>
      </c>
      <c r="K341" s="100" t="str">
        <f t="shared" si="108"/>
        <v/>
      </c>
      <c r="U341" s="101"/>
      <c r="V341" s="63" t="str">
        <f t="shared" si="98"/>
        <v/>
      </c>
      <c r="W341" s="63" t="str">
        <f t="shared" si="99"/>
        <v/>
      </c>
      <c r="X341" s="63" t="str">
        <f t="shared" si="100"/>
        <v/>
      </c>
      <c r="Y341" s="63" t="str">
        <f t="shared" si="101"/>
        <v/>
      </c>
      <c r="Z341" s="63" t="str">
        <f t="shared" si="102"/>
        <v/>
      </c>
      <c r="AA341" s="63" t="str">
        <f t="shared" si="103"/>
        <v/>
      </c>
      <c r="AB341" s="37"/>
      <c r="AC341" s="37"/>
      <c r="AD341" s="37"/>
      <c r="AE341" s="82" t="str">
        <f t="shared" si="104"/>
        <v/>
      </c>
      <c r="AF341" s="82" t="str">
        <f t="shared" si="105"/>
        <v/>
      </c>
      <c r="AG341" s="82" t="str">
        <f t="shared" si="106"/>
        <v/>
      </c>
      <c r="AH341" s="125" t="str">
        <f t="shared" si="109"/>
        <v/>
      </c>
      <c r="AI341" s="64" t="str">
        <f t="shared" si="107"/>
        <v/>
      </c>
      <c r="AJ341" s="45" t="str">
        <f>IFERROR(IF(ISNUMBER('Opsparede løndele dec21-feb22'!K339),AI341+'Opsparede løndele dec21-feb22'!K339,AI341),"")</f>
        <v/>
      </c>
    </row>
    <row r="342" spans="1:36" x14ac:dyDescent="0.25">
      <c r="A342" s="50" t="str">
        <f t="shared" si="110"/>
        <v/>
      </c>
      <c r="B342" s="5"/>
      <c r="C342" s="6"/>
      <c r="D342" s="7"/>
      <c r="E342" s="8"/>
      <c r="F342" s="8"/>
      <c r="G342" s="58" t="str">
        <f t="shared" si="111"/>
        <v/>
      </c>
      <c r="H342" s="58" t="str">
        <f t="shared" si="111"/>
        <v/>
      </c>
      <c r="I342" s="58" t="str">
        <f t="shared" si="111"/>
        <v/>
      </c>
      <c r="K342" s="100" t="str">
        <f t="shared" si="108"/>
        <v/>
      </c>
      <c r="U342" s="101"/>
      <c r="V342" s="63" t="str">
        <f t="shared" si="98"/>
        <v/>
      </c>
      <c r="W342" s="63" t="str">
        <f t="shared" si="99"/>
        <v/>
      </c>
      <c r="X342" s="63" t="str">
        <f t="shared" si="100"/>
        <v/>
      </c>
      <c r="Y342" s="63" t="str">
        <f t="shared" si="101"/>
        <v/>
      </c>
      <c r="Z342" s="63" t="str">
        <f t="shared" si="102"/>
        <v/>
      </c>
      <c r="AA342" s="63" t="str">
        <f t="shared" si="103"/>
        <v/>
      </c>
      <c r="AB342" s="37"/>
      <c r="AC342" s="37"/>
      <c r="AD342" s="37"/>
      <c r="AE342" s="82" t="str">
        <f t="shared" si="104"/>
        <v/>
      </c>
      <c r="AF342" s="82" t="str">
        <f t="shared" si="105"/>
        <v/>
      </c>
      <c r="AG342" s="82" t="str">
        <f t="shared" si="106"/>
        <v/>
      </c>
      <c r="AH342" s="125" t="str">
        <f t="shared" si="109"/>
        <v/>
      </c>
      <c r="AI342" s="64" t="str">
        <f t="shared" si="107"/>
        <v/>
      </c>
      <c r="AJ342" s="45" t="str">
        <f>IFERROR(IF(ISNUMBER('Opsparede løndele dec21-feb22'!K340),AI342+'Opsparede løndele dec21-feb22'!K340,AI342),"")</f>
        <v/>
      </c>
    </row>
    <row r="343" spans="1:36" x14ac:dyDescent="0.25">
      <c r="A343" s="50" t="str">
        <f t="shared" si="110"/>
        <v/>
      </c>
      <c r="B343" s="5"/>
      <c r="C343" s="6"/>
      <c r="D343" s="7"/>
      <c r="E343" s="8"/>
      <c r="F343" s="8"/>
      <c r="G343" s="58" t="str">
        <f t="shared" si="111"/>
        <v/>
      </c>
      <c r="H343" s="58" t="str">
        <f t="shared" si="111"/>
        <v/>
      </c>
      <c r="I343" s="58" t="str">
        <f t="shared" si="111"/>
        <v/>
      </c>
      <c r="K343" s="100" t="str">
        <f t="shared" si="108"/>
        <v/>
      </c>
      <c r="U343" s="101"/>
      <c r="V343" s="63" t="str">
        <f t="shared" si="98"/>
        <v/>
      </c>
      <c r="W343" s="63" t="str">
        <f t="shared" si="99"/>
        <v/>
      </c>
      <c r="X343" s="63" t="str">
        <f t="shared" si="100"/>
        <v/>
      </c>
      <c r="Y343" s="63" t="str">
        <f t="shared" si="101"/>
        <v/>
      </c>
      <c r="Z343" s="63" t="str">
        <f t="shared" si="102"/>
        <v/>
      </c>
      <c r="AA343" s="63" t="str">
        <f t="shared" si="103"/>
        <v/>
      </c>
      <c r="AB343" s="37"/>
      <c r="AC343" s="37"/>
      <c r="AD343" s="37"/>
      <c r="AE343" s="82" t="str">
        <f t="shared" si="104"/>
        <v/>
      </c>
      <c r="AF343" s="82" t="str">
        <f t="shared" si="105"/>
        <v/>
      </c>
      <c r="AG343" s="82" t="str">
        <f t="shared" si="106"/>
        <v/>
      </c>
      <c r="AH343" s="125" t="str">
        <f t="shared" si="109"/>
        <v/>
      </c>
      <c r="AI343" s="64" t="str">
        <f t="shared" si="107"/>
        <v/>
      </c>
      <c r="AJ343" s="45" t="str">
        <f>IFERROR(IF(ISNUMBER('Opsparede løndele dec21-feb22'!K341),AI343+'Opsparede løndele dec21-feb22'!K341,AI343),"")</f>
        <v/>
      </c>
    </row>
    <row r="344" spans="1:36" x14ac:dyDescent="0.25">
      <c r="A344" s="50" t="str">
        <f t="shared" si="110"/>
        <v/>
      </c>
      <c r="B344" s="5"/>
      <c r="C344" s="6"/>
      <c r="D344" s="7"/>
      <c r="E344" s="8"/>
      <c r="F344" s="8"/>
      <c r="G344" s="58" t="str">
        <f t="shared" si="111"/>
        <v/>
      </c>
      <c r="H344" s="58" t="str">
        <f t="shared" si="111"/>
        <v/>
      </c>
      <c r="I344" s="58" t="str">
        <f t="shared" si="111"/>
        <v/>
      </c>
      <c r="K344" s="100" t="str">
        <f t="shared" si="108"/>
        <v/>
      </c>
      <c r="U344" s="101"/>
      <c r="V344" s="63" t="str">
        <f t="shared" si="98"/>
        <v/>
      </c>
      <c r="W344" s="63" t="str">
        <f t="shared" si="99"/>
        <v/>
      </c>
      <c r="X344" s="63" t="str">
        <f t="shared" si="100"/>
        <v/>
      </c>
      <c r="Y344" s="63" t="str">
        <f t="shared" si="101"/>
        <v/>
      </c>
      <c r="Z344" s="63" t="str">
        <f t="shared" si="102"/>
        <v/>
      </c>
      <c r="AA344" s="63" t="str">
        <f t="shared" si="103"/>
        <v/>
      </c>
      <c r="AB344" s="37"/>
      <c r="AC344" s="37"/>
      <c r="AD344" s="37"/>
      <c r="AE344" s="82" t="str">
        <f t="shared" si="104"/>
        <v/>
      </c>
      <c r="AF344" s="82" t="str">
        <f t="shared" si="105"/>
        <v/>
      </c>
      <c r="AG344" s="82" t="str">
        <f t="shared" si="106"/>
        <v/>
      </c>
      <c r="AH344" s="125" t="str">
        <f t="shared" si="109"/>
        <v/>
      </c>
      <c r="AI344" s="64" t="str">
        <f t="shared" si="107"/>
        <v/>
      </c>
      <c r="AJ344" s="45" t="str">
        <f>IFERROR(IF(ISNUMBER('Opsparede løndele dec21-feb22'!K342),AI344+'Opsparede løndele dec21-feb22'!K342,AI344),"")</f>
        <v/>
      </c>
    </row>
    <row r="345" spans="1:36" x14ac:dyDescent="0.25">
      <c r="A345" s="50" t="str">
        <f t="shared" si="110"/>
        <v/>
      </c>
      <c r="B345" s="5"/>
      <c r="C345" s="6"/>
      <c r="D345" s="7"/>
      <c r="E345" s="8"/>
      <c r="F345" s="8"/>
      <c r="G345" s="58" t="str">
        <f t="shared" si="111"/>
        <v/>
      </c>
      <c r="H345" s="58" t="str">
        <f t="shared" si="111"/>
        <v/>
      </c>
      <c r="I345" s="58" t="str">
        <f t="shared" si="111"/>
        <v/>
      </c>
      <c r="K345" s="100" t="str">
        <f t="shared" si="108"/>
        <v/>
      </c>
      <c r="U345" s="101"/>
      <c r="V345" s="63" t="str">
        <f t="shared" si="98"/>
        <v/>
      </c>
      <c r="W345" s="63" t="str">
        <f t="shared" si="99"/>
        <v/>
      </c>
      <c r="X345" s="63" t="str">
        <f t="shared" si="100"/>
        <v/>
      </c>
      <c r="Y345" s="63" t="str">
        <f t="shared" si="101"/>
        <v/>
      </c>
      <c r="Z345" s="63" t="str">
        <f t="shared" si="102"/>
        <v/>
      </c>
      <c r="AA345" s="63" t="str">
        <f t="shared" si="103"/>
        <v/>
      </c>
      <c r="AB345" s="37"/>
      <c r="AC345" s="37"/>
      <c r="AD345" s="37"/>
      <c r="AE345" s="82" t="str">
        <f t="shared" si="104"/>
        <v/>
      </c>
      <c r="AF345" s="82" t="str">
        <f t="shared" si="105"/>
        <v/>
      </c>
      <c r="AG345" s="82" t="str">
        <f t="shared" si="106"/>
        <v/>
      </c>
      <c r="AH345" s="125" t="str">
        <f t="shared" si="109"/>
        <v/>
      </c>
      <c r="AI345" s="64" t="str">
        <f t="shared" si="107"/>
        <v/>
      </c>
      <c r="AJ345" s="45" t="str">
        <f>IFERROR(IF(ISNUMBER('Opsparede løndele dec21-feb22'!K343),AI345+'Opsparede løndele dec21-feb22'!K343,AI345),"")</f>
        <v/>
      </c>
    </row>
    <row r="346" spans="1:36" x14ac:dyDescent="0.25">
      <c r="A346" s="50" t="str">
        <f t="shared" si="110"/>
        <v/>
      </c>
      <c r="B346" s="5"/>
      <c r="C346" s="6"/>
      <c r="D346" s="7"/>
      <c r="E346" s="8"/>
      <c r="F346" s="8"/>
      <c r="G346" s="58" t="str">
        <f t="shared" si="111"/>
        <v/>
      </c>
      <c r="H346" s="58" t="str">
        <f t="shared" si="111"/>
        <v/>
      </c>
      <c r="I346" s="58" t="str">
        <f t="shared" si="111"/>
        <v/>
      </c>
      <c r="K346" s="100" t="str">
        <f t="shared" si="108"/>
        <v/>
      </c>
      <c r="U346" s="101"/>
      <c r="V346" s="63" t="str">
        <f t="shared" si="98"/>
        <v/>
      </c>
      <c r="W346" s="63" t="str">
        <f t="shared" si="99"/>
        <v/>
      </c>
      <c r="X346" s="63" t="str">
        <f t="shared" si="100"/>
        <v/>
      </c>
      <c r="Y346" s="63" t="str">
        <f t="shared" si="101"/>
        <v/>
      </c>
      <c r="Z346" s="63" t="str">
        <f t="shared" si="102"/>
        <v/>
      </c>
      <c r="AA346" s="63" t="str">
        <f t="shared" si="103"/>
        <v/>
      </c>
      <c r="AB346" s="37"/>
      <c r="AC346" s="37"/>
      <c r="AD346" s="37"/>
      <c r="AE346" s="82" t="str">
        <f t="shared" si="104"/>
        <v/>
      </c>
      <c r="AF346" s="82" t="str">
        <f t="shared" si="105"/>
        <v/>
      </c>
      <c r="AG346" s="82" t="str">
        <f t="shared" si="106"/>
        <v/>
      </c>
      <c r="AH346" s="125" t="str">
        <f t="shared" si="109"/>
        <v/>
      </c>
      <c r="AI346" s="64" t="str">
        <f t="shared" si="107"/>
        <v/>
      </c>
      <c r="AJ346" s="45" t="str">
        <f>IFERROR(IF(ISNUMBER('Opsparede løndele dec21-feb22'!K344),AI346+'Opsparede løndele dec21-feb22'!K344,AI346),"")</f>
        <v/>
      </c>
    </row>
    <row r="347" spans="1:36" x14ac:dyDescent="0.25">
      <c r="A347" s="50" t="str">
        <f t="shared" si="110"/>
        <v/>
      </c>
      <c r="B347" s="5"/>
      <c r="C347" s="6"/>
      <c r="D347" s="7"/>
      <c r="E347" s="8"/>
      <c r="F347" s="8"/>
      <c r="G347" s="58" t="str">
        <f t="shared" ref="G347:I356" si="112">IF(AND(ISNUMBER($E347),ISNUMBER($F347)),MAX(MIN(NETWORKDAYS(IF($E347&lt;=VLOOKUP(G$6,Matrix_antal_dage,5,FALSE),VLOOKUP(G$6,Matrix_antal_dage,5,FALSE),$E347),IF($F347&gt;=VLOOKUP(G$6,Matrix_antal_dage,6,FALSE),VLOOKUP(G$6,Matrix_antal_dage,6,FALSE),$F347),helligdage),VLOOKUP(G$6,Matrix_antal_dage,7,FALSE)),0),"")</f>
        <v/>
      </c>
      <c r="H347" s="58" t="str">
        <f t="shared" si="112"/>
        <v/>
      </c>
      <c r="I347" s="58" t="str">
        <f t="shared" si="112"/>
        <v/>
      </c>
      <c r="K347" s="100" t="str">
        <f t="shared" si="108"/>
        <v/>
      </c>
      <c r="U347" s="101"/>
      <c r="V347" s="63" t="str">
        <f t="shared" si="98"/>
        <v/>
      </c>
      <c r="W347" s="63" t="str">
        <f t="shared" si="99"/>
        <v/>
      </c>
      <c r="X347" s="63" t="str">
        <f t="shared" si="100"/>
        <v/>
      </c>
      <c r="Y347" s="63" t="str">
        <f t="shared" si="101"/>
        <v/>
      </c>
      <c r="Z347" s="63" t="str">
        <f t="shared" si="102"/>
        <v/>
      </c>
      <c r="AA347" s="63" t="str">
        <f t="shared" si="103"/>
        <v/>
      </c>
      <c r="AB347" s="37"/>
      <c r="AC347" s="37"/>
      <c r="AD347" s="37"/>
      <c r="AE347" s="82" t="str">
        <f t="shared" si="104"/>
        <v/>
      </c>
      <c r="AF347" s="82" t="str">
        <f t="shared" si="105"/>
        <v/>
      </c>
      <c r="AG347" s="82" t="str">
        <f t="shared" si="106"/>
        <v/>
      </c>
      <c r="AH347" s="125" t="str">
        <f t="shared" si="109"/>
        <v/>
      </c>
      <c r="AI347" s="64" t="str">
        <f t="shared" si="107"/>
        <v/>
      </c>
      <c r="AJ347" s="45" t="str">
        <f>IFERROR(IF(ISNUMBER('Opsparede løndele dec21-feb22'!K345),AI347+'Opsparede løndele dec21-feb22'!K345,AI347),"")</f>
        <v/>
      </c>
    </row>
    <row r="348" spans="1:36" x14ac:dyDescent="0.25">
      <c r="A348" s="50" t="str">
        <f t="shared" si="110"/>
        <v/>
      </c>
      <c r="B348" s="5"/>
      <c r="C348" s="6"/>
      <c r="D348" s="7"/>
      <c r="E348" s="8"/>
      <c r="F348" s="8"/>
      <c r="G348" s="58" t="str">
        <f t="shared" si="112"/>
        <v/>
      </c>
      <c r="H348" s="58" t="str">
        <f t="shared" si="112"/>
        <v/>
      </c>
      <c r="I348" s="58" t="str">
        <f t="shared" si="112"/>
        <v/>
      </c>
      <c r="K348" s="100" t="str">
        <f t="shared" si="108"/>
        <v/>
      </c>
      <c r="U348" s="101"/>
      <c r="V348" s="63" t="str">
        <f t="shared" si="98"/>
        <v/>
      </c>
      <c r="W348" s="63" t="str">
        <f t="shared" si="99"/>
        <v/>
      </c>
      <c r="X348" s="63" t="str">
        <f t="shared" si="100"/>
        <v/>
      </c>
      <c r="Y348" s="63" t="str">
        <f t="shared" si="101"/>
        <v/>
      </c>
      <c r="Z348" s="63" t="str">
        <f t="shared" si="102"/>
        <v/>
      </c>
      <c r="AA348" s="63" t="str">
        <f t="shared" si="103"/>
        <v/>
      </c>
      <c r="AB348" s="37"/>
      <c r="AC348" s="37"/>
      <c r="AD348" s="37"/>
      <c r="AE348" s="82" t="str">
        <f t="shared" si="104"/>
        <v/>
      </c>
      <c r="AF348" s="82" t="str">
        <f t="shared" si="105"/>
        <v/>
      </c>
      <c r="AG348" s="82" t="str">
        <f t="shared" si="106"/>
        <v/>
      </c>
      <c r="AH348" s="125" t="str">
        <f t="shared" si="109"/>
        <v/>
      </c>
      <c r="AI348" s="64" t="str">
        <f t="shared" si="107"/>
        <v/>
      </c>
      <c r="AJ348" s="45" t="str">
        <f>IFERROR(IF(ISNUMBER('Opsparede løndele dec21-feb22'!K346),AI348+'Opsparede løndele dec21-feb22'!K346,AI348),"")</f>
        <v/>
      </c>
    </row>
    <row r="349" spans="1:36" x14ac:dyDescent="0.25">
      <c r="A349" s="50" t="str">
        <f t="shared" si="110"/>
        <v/>
      </c>
      <c r="B349" s="5"/>
      <c r="C349" s="6"/>
      <c r="D349" s="7"/>
      <c r="E349" s="8"/>
      <c r="F349" s="8"/>
      <c r="G349" s="58" t="str">
        <f t="shared" si="112"/>
        <v/>
      </c>
      <c r="H349" s="58" t="str">
        <f t="shared" si="112"/>
        <v/>
      </c>
      <c r="I349" s="58" t="str">
        <f t="shared" si="112"/>
        <v/>
      </c>
      <c r="K349" s="100" t="str">
        <f t="shared" si="108"/>
        <v/>
      </c>
      <c r="U349" s="101"/>
      <c r="V349" s="63" t="str">
        <f t="shared" si="98"/>
        <v/>
      </c>
      <c r="W349" s="63" t="str">
        <f t="shared" si="99"/>
        <v/>
      </c>
      <c r="X349" s="63" t="str">
        <f t="shared" si="100"/>
        <v/>
      </c>
      <c r="Y349" s="63" t="str">
        <f t="shared" si="101"/>
        <v/>
      </c>
      <c r="Z349" s="63" t="str">
        <f t="shared" si="102"/>
        <v/>
      </c>
      <c r="AA349" s="63" t="str">
        <f t="shared" si="103"/>
        <v/>
      </c>
      <c r="AB349" s="37"/>
      <c r="AC349" s="37"/>
      <c r="AD349" s="37"/>
      <c r="AE349" s="82" t="str">
        <f t="shared" si="104"/>
        <v/>
      </c>
      <c r="AF349" s="82" t="str">
        <f t="shared" si="105"/>
        <v/>
      </c>
      <c r="AG349" s="82" t="str">
        <f t="shared" si="106"/>
        <v/>
      </c>
      <c r="AH349" s="125" t="str">
        <f t="shared" si="109"/>
        <v/>
      </c>
      <c r="AI349" s="64" t="str">
        <f t="shared" si="107"/>
        <v/>
      </c>
      <c r="AJ349" s="45" t="str">
        <f>IFERROR(IF(ISNUMBER('Opsparede løndele dec21-feb22'!K347),AI349+'Opsparede løndele dec21-feb22'!K347,AI349),"")</f>
        <v/>
      </c>
    </row>
    <row r="350" spans="1:36" x14ac:dyDescent="0.25">
      <c r="A350" s="50" t="str">
        <f t="shared" si="110"/>
        <v/>
      </c>
      <c r="B350" s="5"/>
      <c r="C350" s="6"/>
      <c r="D350" s="7"/>
      <c r="E350" s="8"/>
      <c r="F350" s="8"/>
      <c r="G350" s="58" t="str">
        <f t="shared" si="112"/>
        <v/>
      </c>
      <c r="H350" s="58" t="str">
        <f t="shared" si="112"/>
        <v/>
      </c>
      <c r="I350" s="58" t="str">
        <f t="shared" si="112"/>
        <v/>
      </c>
      <c r="K350" s="100" t="str">
        <f t="shared" si="108"/>
        <v/>
      </c>
      <c r="U350" s="101"/>
      <c r="V350" s="63" t="str">
        <f t="shared" si="98"/>
        <v/>
      </c>
      <c r="W350" s="63" t="str">
        <f t="shared" si="99"/>
        <v/>
      </c>
      <c r="X350" s="63" t="str">
        <f t="shared" si="100"/>
        <v/>
      </c>
      <c r="Y350" s="63" t="str">
        <f t="shared" si="101"/>
        <v/>
      </c>
      <c r="Z350" s="63" t="str">
        <f t="shared" si="102"/>
        <v/>
      </c>
      <c r="AA350" s="63" t="str">
        <f t="shared" si="103"/>
        <v/>
      </c>
      <c r="AB350" s="37"/>
      <c r="AC350" s="37"/>
      <c r="AD350" s="37"/>
      <c r="AE350" s="82" t="str">
        <f t="shared" si="104"/>
        <v/>
      </c>
      <c r="AF350" s="82" t="str">
        <f t="shared" si="105"/>
        <v/>
      </c>
      <c r="AG350" s="82" t="str">
        <f t="shared" si="106"/>
        <v/>
      </c>
      <c r="AH350" s="125" t="str">
        <f t="shared" si="109"/>
        <v/>
      </c>
      <c r="AI350" s="64" t="str">
        <f t="shared" si="107"/>
        <v/>
      </c>
      <c r="AJ350" s="45" t="str">
        <f>IFERROR(IF(ISNUMBER('Opsparede løndele dec21-feb22'!K348),AI350+'Opsparede løndele dec21-feb22'!K348,AI350),"")</f>
        <v/>
      </c>
    </row>
    <row r="351" spans="1:36" x14ac:dyDescent="0.25">
      <c r="A351" s="50" t="str">
        <f t="shared" si="110"/>
        <v/>
      </c>
      <c r="B351" s="5"/>
      <c r="C351" s="6"/>
      <c r="D351" s="7"/>
      <c r="E351" s="8"/>
      <c r="F351" s="8"/>
      <c r="G351" s="58" t="str">
        <f t="shared" si="112"/>
        <v/>
      </c>
      <c r="H351" s="58" t="str">
        <f t="shared" si="112"/>
        <v/>
      </c>
      <c r="I351" s="58" t="str">
        <f t="shared" si="112"/>
        <v/>
      </c>
      <c r="K351" s="100" t="str">
        <f t="shared" si="108"/>
        <v/>
      </c>
      <c r="U351" s="101"/>
      <c r="V351" s="63" t="str">
        <f t="shared" si="98"/>
        <v/>
      </c>
      <c r="W351" s="63" t="str">
        <f t="shared" si="99"/>
        <v/>
      </c>
      <c r="X351" s="63" t="str">
        <f t="shared" si="100"/>
        <v/>
      </c>
      <c r="Y351" s="63" t="str">
        <f t="shared" si="101"/>
        <v/>
      </c>
      <c r="Z351" s="63" t="str">
        <f t="shared" si="102"/>
        <v/>
      </c>
      <c r="AA351" s="63" t="str">
        <f t="shared" si="103"/>
        <v/>
      </c>
      <c r="AB351" s="37"/>
      <c r="AC351" s="37"/>
      <c r="AD351" s="37"/>
      <c r="AE351" s="82" t="str">
        <f t="shared" si="104"/>
        <v/>
      </c>
      <c r="AF351" s="82" t="str">
        <f t="shared" si="105"/>
        <v/>
      </c>
      <c r="AG351" s="82" t="str">
        <f t="shared" si="106"/>
        <v/>
      </c>
      <c r="AH351" s="125" t="str">
        <f t="shared" si="109"/>
        <v/>
      </c>
      <c r="AI351" s="64" t="str">
        <f t="shared" si="107"/>
        <v/>
      </c>
      <c r="AJ351" s="45" t="str">
        <f>IFERROR(IF(ISNUMBER('Opsparede løndele dec21-feb22'!K349),AI351+'Opsparede løndele dec21-feb22'!K349,AI351),"")</f>
        <v/>
      </c>
    </row>
    <row r="352" spans="1:36" x14ac:dyDescent="0.25">
      <c r="A352" s="50" t="str">
        <f t="shared" si="110"/>
        <v/>
      </c>
      <c r="B352" s="5"/>
      <c r="C352" s="6"/>
      <c r="D352" s="7"/>
      <c r="E352" s="8"/>
      <c r="F352" s="8"/>
      <c r="G352" s="58" t="str">
        <f t="shared" si="112"/>
        <v/>
      </c>
      <c r="H352" s="58" t="str">
        <f t="shared" si="112"/>
        <v/>
      </c>
      <c r="I352" s="58" t="str">
        <f t="shared" si="112"/>
        <v/>
      </c>
      <c r="K352" s="100" t="str">
        <f t="shared" si="108"/>
        <v/>
      </c>
      <c r="U352" s="101"/>
      <c r="V352" s="63" t="str">
        <f t="shared" si="98"/>
        <v/>
      </c>
      <c r="W352" s="63" t="str">
        <f t="shared" si="99"/>
        <v/>
      </c>
      <c r="X352" s="63" t="str">
        <f t="shared" si="100"/>
        <v/>
      </c>
      <c r="Y352" s="63" t="str">
        <f t="shared" si="101"/>
        <v/>
      </c>
      <c r="Z352" s="63" t="str">
        <f t="shared" si="102"/>
        <v/>
      </c>
      <c r="AA352" s="63" t="str">
        <f t="shared" si="103"/>
        <v/>
      </c>
      <c r="AB352" s="37"/>
      <c r="AC352" s="37"/>
      <c r="AD352" s="37"/>
      <c r="AE352" s="82" t="str">
        <f t="shared" si="104"/>
        <v/>
      </c>
      <c r="AF352" s="82" t="str">
        <f t="shared" si="105"/>
        <v/>
      </c>
      <c r="AG352" s="82" t="str">
        <f t="shared" si="106"/>
        <v/>
      </c>
      <c r="AH352" s="125" t="str">
        <f t="shared" si="109"/>
        <v/>
      </c>
      <c r="AI352" s="64" t="str">
        <f t="shared" si="107"/>
        <v/>
      </c>
      <c r="AJ352" s="45" t="str">
        <f>IFERROR(IF(ISNUMBER('Opsparede løndele dec21-feb22'!K350),AI352+'Opsparede løndele dec21-feb22'!K350,AI352),"")</f>
        <v/>
      </c>
    </row>
    <row r="353" spans="1:36" x14ac:dyDescent="0.25">
      <c r="A353" s="50" t="str">
        <f t="shared" si="110"/>
        <v/>
      </c>
      <c r="B353" s="5"/>
      <c r="C353" s="6"/>
      <c r="D353" s="7"/>
      <c r="E353" s="8"/>
      <c r="F353" s="8"/>
      <c r="G353" s="58" t="str">
        <f t="shared" si="112"/>
        <v/>
      </c>
      <c r="H353" s="58" t="str">
        <f t="shared" si="112"/>
        <v/>
      </c>
      <c r="I353" s="58" t="str">
        <f t="shared" si="112"/>
        <v/>
      </c>
      <c r="K353" s="100" t="str">
        <f t="shared" si="108"/>
        <v/>
      </c>
      <c r="U353" s="101"/>
      <c r="V353" s="63" t="str">
        <f t="shared" si="98"/>
        <v/>
      </c>
      <c r="W353" s="63" t="str">
        <f t="shared" si="99"/>
        <v/>
      </c>
      <c r="X353" s="63" t="str">
        <f t="shared" si="100"/>
        <v/>
      </c>
      <c r="Y353" s="63" t="str">
        <f t="shared" si="101"/>
        <v/>
      </c>
      <c r="Z353" s="63" t="str">
        <f t="shared" si="102"/>
        <v/>
      </c>
      <c r="AA353" s="63" t="str">
        <f t="shared" si="103"/>
        <v/>
      </c>
      <c r="AB353" s="37"/>
      <c r="AC353" s="37"/>
      <c r="AD353" s="37"/>
      <c r="AE353" s="82" t="str">
        <f t="shared" si="104"/>
        <v/>
      </c>
      <c r="AF353" s="82" t="str">
        <f t="shared" si="105"/>
        <v/>
      </c>
      <c r="AG353" s="82" t="str">
        <f t="shared" si="106"/>
        <v/>
      </c>
      <c r="AH353" s="125" t="str">
        <f t="shared" si="109"/>
        <v/>
      </c>
      <c r="AI353" s="64" t="str">
        <f t="shared" si="107"/>
        <v/>
      </c>
      <c r="AJ353" s="45" t="str">
        <f>IFERROR(IF(ISNUMBER('Opsparede løndele dec21-feb22'!K351),AI353+'Opsparede løndele dec21-feb22'!K351,AI353),"")</f>
        <v/>
      </c>
    </row>
    <row r="354" spans="1:36" x14ac:dyDescent="0.25">
      <c r="A354" s="50" t="str">
        <f t="shared" si="110"/>
        <v/>
      </c>
      <c r="B354" s="5"/>
      <c r="C354" s="6"/>
      <c r="D354" s="7"/>
      <c r="E354" s="8"/>
      <c r="F354" s="8"/>
      <c r="G354" s="58" t="str">
        <f t="shared" si="112"/>
        <v/>
      </c>
      <c r="H354" s="58" t="str">
        <f t="shared" si="112"/>
        <v/>
      </c>
      <c r="I354" s="58" t="str">
        <f t="shared" si="112"/>
        <v/>
      </c>
      <c r="K354" s="100" t="str">
        <f t="shared" si="108"/>
        <v/>
      </c>
      <c r="U354" s="101"/>
      <c r="V354" s="63" t="str">
        <f t="shared" si="98"/>
        <v/>
      </c>
      <c r="W354" s="63" t="str">
        <f t="shared" si="99"/>
        <v/>
      </c>
      <c r="X354" s="63" t="str">
        <f t="shared" si="100"/>
        <v/>
      </c>
      <c r="Y354" s="63" t="str">
        <f t="shared" si="101"/>
        <v/>
      </c>
      <c r="Z354" s="63" t="str">
        <f t="shared" si="102"/>
        <v/>
      </c>
      <c r="AA354" s="63" t="str">
        <f t="shared" si="103"/>
        <v/>
      </c>
      <c r="AB354" s="37"/>
      <c r="AC354" s="37"/>
      <c r="AD354" s="37"/>
      <c r="AE354" s="82" t="str">
        <f t="shared" si="104"/>
        <v/>
      </c>
      <c r="AF354" s="82" t="str">
        <f t="shared" si="105"/>
        <v/>
      </c>
      <c r="AG354" s="82" t="str">
        <f t="shared" si="106"/>
        <v/>
      </c>
      <c r="AH354" s="125" t="str">
        <f t="shared" si="109"/>
        <v/>
      </c>
      <c r="AI354" s="64" t="str">
        <f t="shared" si="107"/>
        <v/>
      </c>
      <c r="AJ354" s="45" t="str">
        <f>IFERROR(IF(ISNUMBER('Opsparede løndele dec21-feb22'!K352),AI354+'Opsparede løndele dec21-feb22'!K352,AI354),"")</f>
        <v/>
      </c>
    </row>
    <row r="355" spans="1:36" x14ac:dyDescent="0.25">
      <c r="A355" s="50" t="str">
        <f t="shared" si="110"/>
        <v/>
      </c>
      <c r="B355" s="5"/>
      <c r="C355" s="6"/>
      <c r="D355" s="7"/>
      <c r="E355" s="8"/>
      <c r="F355" s="8"/>
      <c r="G355" s="58" t="str">
        <f t="shared" si="112"/>
        <v/>
      </c>
      <c r="H355" s="58" t="str">
        <f t="shared" si="112"/>
        <v/>
      </c>
      <c r="I355" s="58" t="str">
        <f t="shared" si="112"/>
        <v/>
      </c>
      <c r="K355" s="100" t="str">
        <f t="shared" si="108"/>
        <v/>
      </c>
      <c r="U355" s="101"/>
      <c r="V355" s="63" t="str">
        <f t="shared" si="98"/>
        <v/>
      </c>
      <c r="W355" s="63" t="str">
        <f t="shared" si="99"/>
        <v/>
      </c>
      <c r="X355" s="63" t="str">
        <f t="shared" si="100"/>
        <v/>
      </c>
      <c r="Y355" s="63" t="str">
        <f t="shared" si="101"/>
        <v/>
      </c>
      <c r="Z355" s="63" t="str">
        <f t="shared" si="102"/>
        <v/>
      </c>
      <c r="AA355" s="63" t="str">
        <f t="shared" si="103"/>
        <v/>
      </c>
      <c r="AB355" s="37"/>
      <c r="AC355" s="37"/>
      <c r="AD355" s="37"/>
      <c r="AE355" s="82" t="str">
        <f t="shared" si="104"/>
        <v/>
      </c>
      <c r="AF355" s="82" t="str">
        <f t="shared" si="105"/>
        <v/>
      </c>
      <c r="AG355" s="82" t="str">
        <f t="shared" si="106"/>
        <v/>
      </c>
      <c r="AH355" s="125" t="str">
        <f t="shared" si="109"/>
        <v/>
      </c>
      <c r="AI355" s="64" t="str">
        <f t="shared" si="107"/>
        <v/>
      </c>
      <c r="AJ355" s="45" t="str">
        <f>IFERROR(IF(ISNUMBER('Opsparede løndele dec21-feb22'!K353),AI355+'Opsparede løndele dec21-feb22'!K353,AI355),"")</f>
        <v/>
      </c>
    </row>
    <row r="356" spans="1:36" x14ac:dyDescent="0.25">
      <c r="A356" s="50" t="str">
        <f t="shared" si="110"/>
        <v/>
      </c>
      <c r="B356" s="5"/>
      <c r="C356" s="6"/>
      <c r="D356" s="7"/>
      <c r="E356" s="8"/>
      <c r="F356" s="8"/>
      <c r="G356" s="58" t="str">
        <f t="shared" si="112"/>
        <v/>
      </c>
      <c r="H356" s="58" t="str">
        <f t="shared" si="112"/>
        <v/>
      </c>
      <c r="I356" s="58" t="str">
        <f t="shared" si="112"/>
        <v/>
      </c>
      <c r="K356" s="100" t="str">
        <f t="shared" si="108"/>
        <v/>
      </c>
      <c r="U356" s="101"/>
      <c r="V356" s="63" t="str">
        <f t="shared" si="98"/>
        <v/>
      </c>
      <c r="W356" s="63" t="str">
        <f t="shared" si="99"/>
        <v/>
      </c>
      <c r="X356" s="63" t="str">
        <f t="shared" si="100"/>
        <v/>
      </c>
      <c r="Y356" s="63" t="str">
        <f t="shared" si="101"/>
        <v/>
      </c>
      <c r="Z356" s="63" t="str">
        <f t="shared" si="102"/>
        <v/>
      </c>
      <c r="AA356" s="63" t="str">
        <f t="shared" si="103"/>
        <v/>
      </c>
      <c r="AB356" s="37"/>
      <c r="AC356" s="37"/>
      <c r="AD356" s="37"/>
      <c r="AE356" s="82" t="str">
        <f t="shared" si="104"/>
        <v/>
      </c>
      <c r="AF356" s="82" t="str">
        <f t="shared" si="105"/>
        <v/>
      </c>
      <c r="AG356" s="82" t="str">
        <f t="shared" si="106"/>
        <v/>
      </c>
      <c r="AH356" s="125" t="str">
        <f t="shared" si="109"/>
        <v/>
      </c>
      <c r="AI356" s="64" t="str">
        <f t="shared" si="107"/>
        <v/>
      </c>
      <c r="AJ356" s="45" t="str">
        <f>IFERROR(IF(ISNUMBER('Opsparede løndele dec21-feb22'!K354),AI356+'Opsparede løndele dec21-feb22'!K354,AI356),"")</f>
        <v/>
      </c>
    </row>
    <row r="357" spans="1:36" x14ac:dyDescent="0.25">
      <c r="A357" s="50" t="str">
        <f t="shared" si="110"/>
        <v/>
      </c>
      <c r="B357" s="5"/>
      <c r="C357" s="6"/>
      <c r="D357" s="7"/>
      <c r="E357" s="8"/>
      <c r="F357" s="8"/>
      <c r="G357" s="58" t="str">
        <f t="shared" ref="G357:I366" si="113">IF(AND(ISNUMBER($E357),ISNUMBER($F357)),MAX(MIN(NETWORKDAYS(IF($E357&lt;=VLOOKUP(G$6,Matrix_antal_dage,5,FALSE),VLOOKUP(G$6,Matrix_antal_dage,5,FALSE),$E357),IF($F357&gt;=VLOOKUP(G$6,Matrix_antal_dage,6,FALSE),VLOOKUP(G$6,Matrix_antal_dage,6,FALSE),$F357),helligdage),VLOOKUP(G$6,Matrix_antal_dage,7,FALSE)),0),"")</f>
        <v/>
      </c>
      <c r="H357" s="58" t="str">
        <f t="shared" si="113"/>
        <v/>
      </c>
      <c r="I357" s="58" t="str">
        <f t="shared" si="113"/>
        <v/>
      </c>
      <c r="K357" s="100" t="str">
        <f t="shared" si="108"/>
        <v/>
      </c>
      <c r="U357" s="101"/>
      <c r="V357" s="63" t="str">
        <f t="shared" si="98"/>
        <v/>
      </c>
      <c r="W357" s="63" t="str">
        <f t="shared" si="99"/>
        <v/>
      </c>
      <c r="X357" s="63" t="str">
        <f t="shared" si="100"/>
        <v/>
      </c>
      <c r="Y357" s="63" t="str">
        <f t="shared" si="101"/>
        <v/>
      </c>
      <c r="Z357" s="63" t="str">
        <f t="shared" si="102"/>
        <v/>
      </c>
      <c r="AA357" s="63" t="str">
        <f t="shared" si="103"/>
        <v/>
      </c>
      <c r="AB357" s="37"/>
      <c r="AC357" s="37"/>
      <c r="AD357" s="37"/>
      <c r="AE357" s="82" t="str">
        <f t="shared" si="104"/>
        <v/>
      </c>
      <c r="AF357" s="82" t="str">
        <f t="shared" si="105"/>
        <v/>
      </c>
      <c r="AG357" s="82" t="str">
        <f t="shared" si="106"/>
        <v/>
      </c>
      <c r="AH357" s="125" t="str">
        <f t="shared" si="109"/>
        <v/>
      </c>
      <c r="AI357" s="64" t="str">
        <f t="shared" si="107"/>
        <v/>
      </c>
      <c r="AJ357" s="45" t="str">
        <f>IFERROR(IF(ISNUMBER('Opsparede løndele dec21-feb22'!K355),AI357+'Opsparede løndele dec21-feb22'!K355,AI357),"")</f>
        <v/>
      </c>
    </row>
    <row r="358" spans="1:36" x14ac:dyDescent="0.25">
      <c r="A358" s="50" t="str">
        <f t="shared" si="110"/>
        <v/>
      </c>
      <c r="B358" s="5"/>
      <c r="C358" s="6"/>
      <c r="D358" s="7"/>
      <c r="E358" s="8"/>
      <c r="F358" s="8"/>
      <c r="G358" s="58" t="str">
        <f t="shared" si="113"/>
        <v/>
      </c>
      <c r="H358" s="58" t="str">
        <f t="shared" si="113"/>
        <v/>
      </c>
      <c r="I358" s="58" t="str">
        <f t="shared" si="113"/>
        <v/>
      </c>
      <c r="K358" s="100" t="str">
        <f t="shared" si="108"/>
        <v/>
      </c>
      <c r="U358" s="101"/>
      <c r="V358" s="63" t="str">
        <f t="shared" si="98"/>
        <v/>
      </c>
      <c r="W358" s="63" t="str">
        <f t="shared" si="99"/>
        <v/>
      </c>
      <c r="X358" s="63" t="str">
        <f t="shared" si="100"/>
        <v/>
      </c>
      <c r="Y358" s="63" t="str">
        <f t="shared" si="101"/>
        <v/>
      </c>
      <c r="Z358" s="63" t="str">
        <f t="shared" si="102"/>
        <v/>
      </c>
      <c r="AA358" s="63" t="str">
        <f t="shared" si="103"/>
        <v/>
      </c>
      <c r="AB358" s="37"/>
      <c r="AC358" s="37"/>
      <c r="AD358" s="37"/>
      <c r="AE358" s="82" t="str">
        <f t="shared" si="104"/>
        <v/>
      </c>
      <c r="AF358" s="82" t="str">
        <f t="shared" si="105"/>
        <v/>
      </c>
      <c r="AG358" s="82" t="str">
        <f t="shared" si="106"/>
        <v/>
      </c>
      <c r="AH358" s="125" t="str">
        <f t="shared" si="109"/>
        <v/>
      </c>
      <c r="AI358" s="64" t="str">
        <f t="shared" si="107"/>
        <v/>
      </c>
      <c r="AJ358" s="45" t="str">
        <f>IFERROR(IF(ISNUMBER('Opsparede løndele dec21-feb22'!K356),AI358+'Opsparede løndele dec21-feb22'!K356,AI358),"")</f>
        <v/>
      </c>
    </row>
    <row r="359" spans="1:36" x14ac:dyDescent="0.25">
      <c r="A359" s="50" t="str">
        <f t="shared" si="110"/>
        <v/>
      </c>
      <c r="B359" s="5"/>
      <c r="C359" s="6"/>
      <c r="D359" s="7"/>
      <c r="E359" s="8"/>
      <c r="F359" s="8"/>
      <c r="G359" s="58" t="str">
        <f t="shared" si="113"/>
        <v/>
      </c>
      <c r="H359" s="58" t="str">
        <f t="shared" si="113"/>
        <v/>
      </c>
      <c r="I359" s="58" t="str">
        <f t="shared" si="113"/>
        <v/>
      </c>
      <c r="K359" s="100" t="str">
        <f t="shared" si="108"/>
        <v/>
      </c>
      <c r="U359" s="101"/>
      <c r="V359" s="63" t="str">
        <f t="shared" si="98"/>
        <v/>
      </c>
      <c r="W359" s="63" t="str">
        <f t="shared" si="99"/>
        <v/>
      </c>
      <c r="X359" s="63" t="str">
        <f t="shared" si="100"/>
        <v/>
      </c>
      <c r="Y359" s="63" t="str">
        <f t="shared" si="101"/>
        <v/>
      </c>
      <c r="Z359" s="63" t="str">
        <f t="shared" si="102"/>
        <v/>
      </c>
      <c r="AA359" s="63" t="str">
        <f t="shared" si="103"/>
        <v/>
      </c>
      <c r="AB359" s="37"/>
      <c r="AC359" s="37"/>
      <c r="AD359" s="37"/>
      <c r="AE359" s="82" t="str">
        <f t="shared" si="104"/>
        <v/>
      </c>
      <c r="AF359" s="82" t="str">
        <f t="shared" si="105"/>
        <v/>
      </c>
      <c r="AG359" s="82" t="str">
        <f t="shared" si="106"/>
        <v/>
      </c>
      <c r="AH359" s="125" t="str">
        <f t="shared" si="109"/>
        <v/>
      </c>
      <c r="AI359" s="64" t="str">
        <f t="shared" si="107"/>
        <v/>
      </c>
      <c r="AJ359" s="45" t="str">
        <f>IFERROR(IF(ISNUMBER('Opsparede løndele dec21-feb22'!K357),AI359+'Opsparede løndele dec21-feb22'!K357,AI359),"")</f>
        <v/>
      </c>
    </row>
    <row r="360" spans="1:36" x14ac:dyDescent="0.25">
      <c r="A360" s="50" t="str">
        <f t="shared" si="110"/>
        <v/>
      </c>
      <c r="B360" s="5"/>
      <c r="C360" s="6"/>
      <c r="D360" s="7"/>
      <c r="E360" s="8"/>
      <c r="F360" s="8"/>
      <c r="G360" s="58" t="str">
        <f t="shared" si="113"/>
        <v/>
      </c>
      <c r="H360" s="58" t="str">
        <f t="shared" si="113"/>
        <v/>
      </c>
      <c r="I360" s="58" t="str">
        <f t="shared" si="113"/>
        <v/>
      </c>
      <c r="K360" s="100" t="str">
        <f t="shared" si="108"/>
        <v/>
      </c>
      <c r="U360" s="101"/>
      <c r="V360" s="63" t="str">
        <f t="shared" si="98"/>
        <v/>
      </c>
      <c r="W360" s="63" t="str">
        <f t="shared" si="99"/>
        <v/>
      </c>
      <c r="X360" s="63" t="str">
        <f t="shared" si="100"/>
        <v/>
      </c>
      <c r="Y360" s="63" t="str">
        <f t="shared" si="101"/>
        <v/>
      </c>
      <c r="Z360" s="63" t="str">
        <f t="shared" si="102"/>
        <v/>
      </c>
      <c r="AA360" s="63" t="str">
        <f t="shared" si="103"/>
        <v/>
      </c>
      <c r="AB360" s="37"/>
      <c r="AC360" s="37"/>
      <c r="AD360" s="37"/>
      <c r="AE360" s="82" t="str">
        <f t="shared" si="104"/>
        <v/>
      </c>
      <c r="AF360" s="82" t="str">
        <f t="shared" si="105"/>
        <v/>
      </c>
      <c r="AG360" s="82" t="str">
        <f t="shared" si="106"/>
        <v/>
      </c>
      <c r="AH360" s="125" t="str">
        <f t="shared" si="109"/>
        <v/>
      </c>
      <c r="AI360" s="64" t="str">
        <f t="shared" si="107"/>
        <v/>
      </c>
      <c r="AJ360" s="45" t="str">
        <f>IFERROR(IF(ISNUMBER('Opsparede løndele dec21-feb22'!K358),AI360+'Opsparede løndele dec21-feb22'!K358,AI360),"")</f>
        <v/>
      </c>
    </row>
    <row r="361" spans="1:36" x14ac:dyDescent="0.25">
      <c r="A361" s="50" t="str">
        <f t="shared" si="110"/>
        <v/>
      </c>
      <c r="B361" s="5"/>
      <c r="C361" s="6"/>
      <c r="D361" s="7"/>
      <c r="E361" s="8"/>
      <c r="F361" s="8"/>
      <c r="G361" s="58" t="str">
        <f t="shared" si="113"/>
        <v/>
      </c>
      <c r="H361" s="58" t="str">
        <f t="shared" si="113"/>
        <v/>
      </c>
      <c r="I361" s="58" t="str">
        <f t="shared" si="113"/>
        <v/>
      </c>
      <c r="K361" s="100" t="str">
        <f t="shared" si="108"/>
        <v/>
      </c>
      <c r="U361" s="101"/>
      <c r="V361" s="63" t="str">
        <f t="shared" si="98"/>
        <v/>
      </c>
      <c r="W361" s="63" t="str">
        <f t="shared" si="99"/>
        <v/>
      </c>
      <c r="X361" s="63" t="str">
        <f t="shared" si="100"/>
        <v/>
      </c>
      <c r="Y361" s="63" t="str">
        <f t="shared" si="101"/>
        <v/>
      </c>
      <c r="Z361" s="63" t="str">
        <f t="shared" si="102"/>
        <v/>
      </c>
      <c r="AA361" s="63" t="str">
        <f t="shared" si="103"/>
        <v/>
      </c>
      <c r="AB361" s="37"/>
      <c r="AC361" s="37"/>
      <c r="AD361" s="37"/>
      <c r="AE361" s="82" t="str">
        <f t="shared" si="104"/>
        <v/>
      </c>
      <c r="AF361" s="82" t="str">
        <f t="shared" si="105"/>
        <v/>
      </c>
      <c r="AG361" s="82" t="str">
        <f t="shared" si="106"/>
        <v/>
      </c>
      <c r="AH361" s="125" t="str">
        <f t="shared" si="109"/>
        <v/>
      </c>
      <c r="AI361" s="64" t="str">
        <f t="shared" si="107"/>
        <v/>
      </c>
      <c r="AJ361" s="45" t="str">
        <f>IFERROR(IF(ISNUMBER('Opsparede løndele dec21-feb22'!K359),AI361+'Opsparede løndele dec21-feb22'!K359,AI361),"")</f>
        <v/>
      </c>
    </row>
    <row r="362" spans="1:36" x14ac:dyDescent="0.25">
      <c r="A362" s="50" t="str">
        <f t="shared" si="110"/>
        <v/>
      </c>
      <c r="B362" s="5"/>
      <c r="C362" s="6"/>
      <c r="D362" s="7"/>
      <c r="E362" s="8"/>
      <c r="F362" s="8"/>
      <c r="G362" s="58" t="str">
        <f t="shared" si="113"/>
        <v/>
      </c>
      <c r="H362" s="58" t="str">
        <f t="shared" si="113"/>
        <v/>
      </c>
      <c r="I362" s="58" t="str">
        <f t="shared" si="113"/>
        <v/>
      </c>
      <c r="K362" s="100" t="str">
        <f t="shared" si="108"/>
        <v/>
      </c>
      <c r="U362" s="101"/>
      <c r="V362" s="63" t="str">
        <f t="shared" si="98"/>
        <v/>
      </c>
      <c r="W362" s="63" t="str">
        <f t="shared" si="99"/>
        <v/>
      </c>
      <c r="X362" s="63" t="str">
        <f t="shared" si="100"/>
        <v/>
      </c>
      <c r="Y362" s="63" t="str">
        <f t="shared" si="101"/>
        <v/>
      </c>
      <c r="Z362" s="63" t="str">
        <f t="shared" si="102"/>
        <v/>
      </c>
      <c r="AA362" s="63" t="str">
        <f t="shared" si="103"/>
        <v/>
      </c>
      <c r="AB362" s="37"/>
      <c r="AC362" s="37"/>
      <c r="AD362" s="37"/>
      <c r="AE362" s="82" t="str">
        <f t="shared" si="104"/>
        <v/>
      </c>
      <c r="AF362" s="82" t="str">
        <f t="shared" si="105"/>
        <v/>
      </c>
      <c r="AG362" s="82" t="str">
        <f t="shared" si="106"/>
        <v/>
      </c>
      <c r="AH362" s="125" t="str">
        <f t="shared" si="109"/>
        <v/>
      </c>
      <c r="AI362" s="64" t="str">
        <f t="shared" si="107"/>
        <v/>
      </c>
      <c r="AJ362" s="45" t="str">
        <f>IFERROR(IF(ISNUMBER('Opsparede løndele dec21-feb22'!K360),AI362+'Opsparede løndele dec21-feb22'!K360,AI362),"")</f>
        <v/>
      </c>
    </row>
    <row r="363" spans="1:36" x14ac:dyDescent="0.25">
      <c r="A363" s="50" t="str">
        <f t="shared" si="110"/>
        <v/>
      </c>
      <c r="B363" s="5"/>
      <c r="C363" s="6"/>
      <c r="D363" s="7"/>
      <c r="E363" s="8"/>
      <c r="F363" s="8"/>
      <c r="G363" s="58" t="str">
        <f t="shared" si="113"/>
        <v/>
      </c>
      <c r="H363" s="58" t="str">
        <f t="shared" si="113"/>
        <v/>
      </c>
      <c r="I363" s="58" t="str">
        <f t="shared" si="113"/>
        <v/>
      </c>
      <c r="K363" s="100" t="str">
        <f t="shared" si="108"/>
        <v/>
      </c>
      <c r="U363" s="101"/>
      <c r="V363" s="63" t="str">
        <f t="shared" si="98"/>
        <v/>
      </c>
      <c r="W363" s="63" t="str">
        <f t="shared" si="99"/>
        <v/>
      </c>
      <c r="X363" s="63" t="str">
        <f t="shared" si="100"/>
        <v/>
      </c>
      <c r="Y363" s="63" t="str">
        <f t="shared" si="101"/>
        <v/>
      </c>
      <c r="Z363" s="63" t="str">
        <f t="shared" si="102"/>
        <v/>
      </c>
      <c r="AA363" s="63" t="str">
        <f t="shared" si="103"/>
        <v/>
      </c>
      <c r="AB363" s="37"/>
      <c r="AC363" s="37"/>
      <c r="AD363" s="37"/>
      <c r="AE363" s="82" t="str">
        <f t="shared" si="104"/>
        <v/>
      </c>
      <c r="AF363" s="82" t="str">
        <f t="shared" si="105"/>
        <v/>
      </c>
      <c r="AG363" s="82" t="str">
        <f t="shared" si="106"/>
        <v/>
      </c>
      <c r="AH363" s="125" t="str">
        <f t="shared" si="109"/>
        <v/>
      </c>
      <c r="AI363" s="64" t="str">
        <f t="shared" si="107"/>
        <v/>
      </c>
      <c r="AJ363" s="45" t="str">
        <f>IFERROR(IF(ISNUMBER('Opsparede løndele dec21-feb22'!K361),AI363+'Opsparede løndele dec21-feb22'!K361,AI363),"")</f>
        <v/>
      </c>
    </row>
    <row r="364" spans="1:36" x14ac:dyDescent="0.25">
      <c r="A364" s="50" t="str">
        <f t="shared" si="110"/>
        <v/>
      </c>
      <c r="B364" s="5"/>
      <c r="C364" s="6"/>
      <c r="D364" s="7"/>
      <c r="E364" s="8"/>
      <c r="F364" s="8"/>
      <c r="G364" s="58" t="str">
        <f t="shared" si="113"/>
        <v/>
      </c>
      <c r="H364" s="58" t="str">
        <f t="shared" si="113"/>
        <v/>
      </c>
      <c r="I364" s="58" t="str">
        <f t="shared" si="113"/>
        <v/>
      </c>
      <c r="K364" s="100" t="str">
        <f t="shared" si="108"/>
        <v/>
      </c>
      <c r="U364" s="101"/>
      <c r="V364" s="63" t="str">
        <f t="shared" si="98"/>
        <v/>
      </c>
      <c r="W364" s="63" t="str">
        <f t="shared" si="99"/>
        <v/>
      </c>
      <c r="X364" s="63" t="str">
        <f t="shared" si="100"/>
        <v/>
      </c>
      <c r="Y364" s="63" t="str">
        <f t="shared" si="101"/>
        <v/>
      </c>
      <c r="Z364" s="63" t="str">
        <f t="shared" si="102"/>
        <v/>
      </c>
      <c r="AA364" s="63" t="str">
        <f t="shared" si="103"/>
        <v/>
      </c>
      <c r="AB364" s="37"/>
      <c r="AC364" s="37"/>
      <c r="AD364" s="37"/>
      <c r="AE364" s="82" t="str">
        <f t="shared" si="104"/>
        <v/>
      </c>
      <c r="AF364" s="82" t="str">
        <f t="shared" si="105"/>
        <v/>
      </c>
      <c r="AG364" s="82" t="str">
        <f t="shared" si="106"/>
        <v/>
      </c>
      <c r="AH364" s="125" t="str">
        <f t="shared" si="109"/>
        <v/>
      </c>
      <c r="AI364" s="64" t="str">
        <f t="shared" si="107"/>
        <v/>
      </c>
      <c r="AJ364" s="45" t="str">
        <f>IFERROR(IF(ISNUMBER('Opsparede løndele dec21-feb22'!K362),AI364+'Opsparede løndele dec21-feb22'!K362,AI364),"")</f>
        <v/>
      </c>
    </row>
    <row r="365" spans="1:36" x14ac:dyDescent="0.25">
      <c r="A365" s="50" t="str">
        <f t="shared" si="110"/>
        <v/>
      </c>
      <c r="B365" s="5"/>
      <c r="C365" s="6"/>
      <c r="D365" s="7"/>
      <c r="E365" s="8"/>
      <c r="F365" s="8"/>
      <c r="G365" s="58" t="str">
        <f t="shared" si="113"/>
        <v/>
      </c>
      <c r="H365" s="58" t="str">
        <f t="shared" si="113"/>
        <v/>
      </c>
      <c r="I365" s="58" t="str">
        <f t="shared" si="113"/>
        <v/>
      </c>
      <c r="K365" s="100" t="str">
        <f t="shared" si="108"/>
        <v/>
      </c>
      <c r="U365" s="101"/>
      <c r="V365" s="63" t="str">
        <f t="shared" si="98"/>
        <v/>
      </c>
      <c r="W365" s="63" t="str">
        <f t="shared" si="99"/>
        <v/>
      </c>
      <c r="X365" s="63" t="str">
        <f t="shared" si="100"/>
        <v/>
      </c>
      <c r="Y365" s="63" t="str">
        <f t="shared" si="101"/>
        <v/>
      </c>
      <c r="Z365" s="63" t="str">
        <f t="shared" si="102"/>
        <v/>
      </c>
      <c r="AA365" s="63" t="str">
        <f t="shared" si="103"/>
        <v/>
      </c>
      <c r="AB365" s="37"/>
      <c r="AC365" s="37"/>
      <c r="AD365" s="37"/>
      <c r="AE365" s="82" t="str">
        <f t="shared" si="104"/>
        <v/>
      </c>
      <c r="AF365" s="82" t="str">
        <f t="shared" si="105"/>
        <v/>
      </c>
      <c r="AG365" s="82" t="str">
        <f t="shared" si="106"/>
        <v/>
      </c>
      <c r="AH365" s="125" t="str">
        <f t="shared" si="109"/>
        <v/>
      </c>
      <c r="AI365" s="64" t="str">
        <f t="shared" si="107"/>
        <v/>
      </c>
      <c r="AJ365" s="45" t="str">
        <f>IFERROR(IF(ISNUMBER('Opsparede løndele dec21-feb22'!K363),AI365+'Opsparede løndele dec21-feb22'!K363,AI365),"")</f>
        <v/>
      </c>
    </row>
    <row r="366" spans="1:36" x14ac:dyDescent="0.25">
      <c r="A366" s="50" t="str">
        <f t="shared" si="110"/>
        <v/>
      </c>
      <c r="B366" s="5"/>
      <c r="C366" s="6"/>
      <c r="D366" s="7"/>
      <c r="E366" s="8"/>
      <c r="F366" s="8"/>
      <c r="G366" s="58" t="str">
        <f t="shared" si="113"/>
        <v/>
      </c>
      <c r="H366" s="58" t="str">
        <f t="shared" si="113"/>
        <v/>
      </c>
      <c r="I366" s="58" t="str">
        <f t="shared" si="113"/>
        <v/>
      </c>
      <c r="K366" s="100" t="str">
        <f t="shared" si="108"/>
        <v/>
      </c>
      <c r="U366" s="101"/>
      <c r="V366" s="63" t="str">
        <f t="shared" si="98"/>
        <v/>
      </c>
      <c r="W366" s="63" t="str">
        <f t="shared" si="99"/>
        <v/>
      </c>
      <c r="X366" s="63" t="str">
        <f t="shared" si="100"/>
        <v/>
      </c>
      <c r="Y366" s="63" t="str">
        <f t="shared" si="101"/>
        <v/>
      </c>
      <c r="Z366" s="63" t="str">
        <f t="shared" si="102"/>
        <v/>
      </c>
      <c r="AA366" s="63" t="str">
        <f t="shared" si="103"/>
        <v/>
      </c>
      <c r="AB366" s="37"/>
      <c r="AC366" s="37"/>
      <c r="AD366" s="37"/>
      <c r="AE366" s="82" t="str">
        <f t="shared" si="104"/>
        <v/>
      </c>
      <c r="AF366" s="82" t="str">
        <f t="shared" si="105"/>
        <v/>
      </c>
      <c r="AG366" s="82" t="str">
        <f t="shared" si="106"/>
        <v/>
      </c>
      <c r="AH366" s="125" t="str">
        <f t="shared" si="109"/>
        <v/>
      </c>
      <c r="AI366" s="64" t="str">
        <f t="shared" si="107"/>
        <v/>
      </c>
      <c r="AJ366" s="45" t="str">
        <f>IFERROR(IF(ISNUMBER('Opsparede løndele dec21-feb22'!K364),AI366+'Opsparede løndele dec21-feb22'!K364,AI366),"")</f>
        <v/>
      </c>
    </row>
    <row r="367" spans="1:36" x14ac:dyDescent="0.25">
      <c r="A367" s="50" t="str">
        <f t="shared" si="110"/>
        <v/>
      </c>
      <c r="B367" s="5"/>
      <c r="C367" s="6"/>
      <c r="D367" s="7"/>
      <c r="E367" s="8"/>
      <c r="F367" s="8"/>
      <c r="G367" s="58" t="str">
        <f t="shared" ref="G367:I376" si="114">IF(AND(ISNUMBER($E367),ISNUMBER($F367)),MAX(MIN(NETWORKDAYS(IF($E367&lt;=VLOOKUP(G$6,Matrix_antal_dage,5,FALSE),VLOOKUP(G$6,Matrix_antal_dage,5,FALSE),$E367),IF($F367&gt;=VLOOKUP(G$6,Matrix_antal_dage,6,FALSE),VLOOKUP(G$6,Matrix_antal_dage,6,FALSE),$F367),helligdage),VLOOKUP(G$6,Matrix_antal_dage,7,FALSE)),0),"")</f>
        <v/>
      </c>
      <c r="H367" s="58" t="str">
        <f t="shared" si="114"/>
        <v/>
      </c>
      <c r="I367" s="58" t="str">
        <f t="shared" si="114"/>
        <v/>
      </c>
      <c r="K367" s="100" t="str">
        <f t="shared" si="108"/>
        <v/>
      </c>
      <c r="U367" s="101"/>
      <c r="V367" s="63" t="str">
        <f t="shared" si="98"/>
        <v/>
      </c>
      <c r="W367" s="63" t="str">
        <f t="shared" si="99"/>
        <v/>
      </c>
      <c r="X367" s="63" t="str">
        <f t="shared" si="100"/>
        <v/>
      </c>
      <c r="Y367" s="63" t="str">
        <f t="shared" si="101"/>
        <v/>
      </c>
      <c r="Z367" s="63" t="str">
        <f t="shared" si="102"/>
        <v/>
      </c>
      <c r="AA367" s="63" t="str">
        <f t="shared" si="103"/>
        <v/>
      </c>
      <c r="AB367" s="37"/>
      <c r="AC367" s="37"/>
      <c r="AD367" s="37"/>
      <c r="AE367" s="82" t="str">
        <f t="shared" si="104"/>
        <v/>
      </c>
      <c r="AF367" s="82" t="str">
        <f t="shared" si="105"/>
        <v/>
      </c>
      <c r="AG367" s="82" t="str">
        <f t="shared" si="106"/>
        <v/>
      </c>
      <c r="AH367" s="125" t="str">
        <f t="shared" si="109"/>
        <v/>
      </c>
      <c r="AI367" s="64" t="str">
        <f t="shared" si="107"/>
        <v/>
      </c>
      <c r="AJ367" s="45" t="str">
        <f>IFERROR(IF(ISNUMBER('Opsparede løndele dec21-feb22'!K365),AI367+'Opsparede løndele dec21-feb22'!K365,AI367),"")</f>
        <v/>
      </c>
    </row>
    <row r="368" spans="1:36" x14ac:dyDescent="0.25">
      <c r="A368" s="50" t="str">
        <f t="shared" si="110"/>
        <v/>
      </c>
      <c r="B368" s="5"/>
      <c r="C368" s="6"/>
      <c r="D368" s="7"/>
      <c r="E368" s="8"/>
      <c r="F368" s="8"/>
      <c r="G368" s="58" t="str">
        <f t="shared" si="114"/>
        <v/>
      </c>
      <c r="H368" s="58" t="str">
        <f t="shared" si="114"/>
        <v/>
      </c>
      <c r="I368" s="58" t="str">
        <f t="shared" si="114"/>
        <v/>
      </c>
      <c r="K368" s="100" t="str">
        <f t="shared" si="108"/>
        <v/>
      </c>
      <c r="U368" s="101"/>
      <c r="V368" s="63" t="str">
        <f t="shared" si="98"/>
        <v/>
      </c>
      <c r="W368" s="63" t="str">
        <f t="shared" si="99"/>
        <v/>
      </c>
      <c r="X368" s="63" t="str">
        <f t="shared" si="100"/>
        <v/>
      </c>
      <c r="Y368" s="63" t="str">
        <f t="shared" si="101"/>
        <v/>
      </c>
      <c r="Z368" s="63" t="str">
        <f t="shared" si="102"/>
        <v/>
      </c>
      <c r="AA368" s="63" t="str">
        <f t="shared" si="103"/>
        <v/>
      </c>
      <c r="AB368" s="37"/>
      <c r="AC368" s="37"/>
      <c r="AD368" s="37"/>
      <c r="AE368" s="82" t="str">
        <f t="shared" si="104"/>
        <v/>
      </c>
      <c r="AF368" s="82" t="str">
        <f t="shared" si="105"/>
        <v/>
      </c>
      <c r="AG368" s="82" t="str">
        <f t="shared" si="106"/>
        <v/>
      </c>
      <c r="AH368" s="125" t="str">
        <f t="shared" si="109"/>
        <v/>
      </c>
      <c r="AI368" s="64" t="str">
        <f t="shared" si="107"/>
        <v/>
      </c>
      <c r="AJ368" s="45" t="str">
        <f>IFERROR(IF(ISNUMBER('Opsparede løndele dec21-feb22'!K366),AI368+'Opsparede løndele dec21-feb22'!K366,AI368),"")</f>
        <v/>
      </c>
    </row>
    <row r="369" spans="1:36" x14ac:dyDescent="0.25">
      <c r="A369" s="50" t="str">
        <f t="shared" si="110"/>
        <v/>
      </c>
      <c r="B369" s="5"/>
      <c r="C369" s="6"/>
      <c r="D369" s="7"/>
      <c r="E369" s="8"/>
      <c r="F369" s="8"/>
      <c r="G369" s="58" t="str">
        <f t="shared" si="114"/>
        <v/>
      </c>
      <c r="H369" s="58" t="str">
        <f t="shared" si="114"/>
        <v/>
      </c>
      <c r="I369" s="58" t="str">
        <f t="shared" si="114"/>
        <v/>
      </c>
      <c r="K369" s="100" t="str">
        <f t="shared" si="108"/>
        <v/>
      </c>
      <c r="U369" s="101"/>
      <c r="V369" s="63" t="str">
        <f t="shared" si="98"/>
        <v/>
      </c>
      <c r="W369" s="63" t="str">
        <f t="shared" si="99"/>
        <v/>
      </c>
      <c r="X369" s="63" t="str">
        <f t="shared" si="100"/>
        <v/>
      </c>
      <c r="Y369" s="63" t="str">
        <f t="shared" si="101"/>
        <v/>
      </c>
      <c r="Z369" s="63" t="str">
        <f t="shared" si="102"/>
        <v/>
      </c>
      <c r="AA369" s="63" t="str">
        <f t="shared" si="103"/>
        <v/>
      </c>
      <c r="AB369" s="37"/>
      <c r="AC369" s="37"/>
      <c r="AD369" s="37"/>
      <c r="AE369" s="82" t="str">
        <f t="shared" si="104"/>
        <v/>
      </c>
      <c r="AF369" s="82" t="str">
        <f t="shared" si="105"/>
        <v/>
      </c>
      <c r="AG369" s="82" t="str">
        <f t="shared" si="106"/>
        <v/>
      </c>
      <c r="AH369" s="125" t="str">
        <f t="shared" si="109"/>
        <v/>
      </c>
      <c r="AI369" s="64" t="str">
        <f t="shared" si="107"/>
        <v/>
      </c>
      <c r="AJ369" s="45" t="str">
        <f>IFERROR(IF(ISNUMBER('Opsparede løndele dec21-feb22'!K367),AI369+'Opsparede løndele dec21-feb22'!K367,AI369),"")</f>
        <v/>
      </c>
    </row>
    <row r="370" spans="1:36" x14ac:dyDescent="0.25">
      <c r="A370" s="50" t="str">
        <f t="shared" si="110"/>
        <v/>
      </c>
      <c r="B370" s="5"/>
      <c r="C370" s="6"/>
      <c r="D370" s="7"/>
      <c r="E370" s="8"/>
      <c r="F370" s="8"/>
      <c r="G370" s="58" t="str">
        <f t="shared" si="114"/>
        <v/>
      </c>
      <c r="H370" s="58" t="str">
        <f t="shared" si="114"/>
        <v/>
      </c>
      <c r="I370" s="58" t="str">
        <f t="shared" si="114"/>
        <v/>
      </c>
      <c r="K370" s="100" t="str">
        <f t="shared" si="108"/>
        <v/>
      </c>
      <c r="U370" s="101"/>
      <c r="V370" s="63" t="str">
        <f t="shared" si="98"/>
        <v/>
      </c>
      <c r="W370" s="63" t="str">
        <f t="shared" si="99"/>
        <v/>
      </c>
      <c r="X370" s="63" t="str">
        <f t="shared" si="100"/>
        <v/>
      </c>
      <c r="Y370" s="63" t="str">
        <f t="shared" si="101"/>
        <v/>
      </c>
      <c r="Z370" s="63" t="str">
        <f t="shared" si="102"/>
        <v/>
      </c>
      <c r="AA370" s="63" t="str">
        <f t="shared" si="103"/>
        <v/>
      </c>
      <c r="AB370" s="37"/>
      <c r="AC370" s="37"/>
      <c r="AD370" s="37"/>
      <c r="AE370" s="82" t="str">
        <f t="shared" si="104"/>
        <v/>
      </c>
      <c r="AF370" s="82" t="str">
        <f t="shared" si="105"/>
        <v/>
      </c>
      <c r="AG370" s="82" t="str">
        <f t="shared" si="106"/>
        <v/>
      </c>
      <c r="AH370" s="125" t="str">
        <f t="shared" si="109"/>
        <v/>
      </c>
      <c r="AI370" s="64" t="str">
        <f t="shared" si="107"/>
        <v/>
      </c>
      <c r="AJ370" s="45" t="str">
        <f>IFERROR(IF(ISNUMBER('Opsparede løndele dec21-feb22'!K368),AI370+'Opsparede løndele dec21-feb22'!K368,AI370),"")</f>
        <v/>
      </c>
    </row>
    <row r="371" spans="1:36" x14ac:dyDescent="0.25">
      <c r="A371" s="50" t="str">
        <f t="shared" si="110"/>
        <v/>
      </c>
      <c r="B371" s="5"/>
      <c r="C371" s="6"/>
      <c r="D371" s="7"/>
      <c r="E371" s="8"/>
      <c r="F371" s="8"/>
      <c r="G371" s="58" t="str">
        <f t="shared" si="114"/>
        <v/>
      </c>
      <c r="H371" s="58" t="str">
        <f t="shared" si="114"/>
        <v/>
      </c>
      <c r="I371" s="58" t="str">
        <f t="shared" si="114"/>
        <v/>
      </c>
      <c r="K371" s="100" t="str">
        <f t="shared" si="108"/>
        <v/>
      </c>
      <c r="U371" s="101"/>
      <c r="V371" s="63" t="str">
        <f t="shared" si="98"/>
        <v/>
      </c>
      <c r="W371" s="63" t="str">
        <f t="shared" si="99"/>
        <v/>
      </c>
      <c r="X371" s="63" t="str">
        <f t="shared" si="100"/>
        <v/>
      </c>
      <c r="Y371" s="63" t="str">
        <f t="shared" si="101"/>
        <v/>
      </c>
      <c r="Z371" s="63" t="str">
        <f t="shared" si="102"/>
        <v/>
      </c>
      <c r="AA371" s="63" t="str">
        <f t="shared" si="103"/>
        <v/>
      </c>
      <c r="AB371" s="37"/>
      <c r="AC371" s="37"/>
      <c r="AD371" s="37"/>
      <c r="AE371" s="82" t="str">
        <f t="shared" si="104"/>
        <v/>
      </c>
      <c r="AF371" s="82" t="str">
        <f t="shared" si="105"/>
        <v/>
      </c>
      <c r="AG371" s="82" t="str">
        <f t="shared" si="106"/>
        <v/>
      </c>
      <c r="AH371" s="125" t="str">
        <f t="shared" si="109"/>
        <v/>
      </c>
      <c r="AI371" s="64" t="str">
        <f t="shared" si="107"/>
        <v/>
      </c>
      <c r="AJ371" s="45" t="str">
        <f>IFERROR(IF(ISNUMBER('Opsparede løndele dec21-feb22'!K369),AI371+'Opsparede løndele dec21-feb22'!K369,AI371),"")</f>
        <v/>
      </c>
    </row>
    <row r="372" spans="1:36" x14ac:dyDescent="0.25">
      <c r="A372" s="50" t="str">
        <f t="shared" si="110"/>
        <v/>
      </c>
      <c r="B372" s="5"/>
      <c r="C372" s="6"/>
      <c r="D372" s="7"/>
      <c r="E372" s="8"/>
      <c r="F372" s="8"/>
      <c r="G372" s="58" t="str">
        <f t="shared" si="114"/>
        <v/>
      </c>
      <c r="H372" s="58" t="str">
        <f t="shared" si="114"/>
        <v/>
      </c>
      <c r="I372" s="58" t="str">
        <f t="shared" si="114"/>
        <v/>
      </c>
      <c r="K372" s="100" t="str">
        <f t="shared" si="108"/>
        <v/>
      </c>
      <c r="U372" s="101"/>
      <c r="V372" s="63" t="str">
        <f t="shared" si="98"/>
        <v/>
      </c>
      <c r="W372" s="63" t="str">
        <f t="shared" si="99"/>
        <v/>
      </c>
      <c r="X372" s="63" t="str">
        <f t="shared" si="100"/>
        <v/>
      </c>
      <c r="Y372" s="63" t="str">
        <f t="shared" si="101"/>
        <v/>
      </c>
      <c r="Z372" s="63" t="str">
        <f t="shared" si="102"/>
        <v/>
      </c>
      <c r="AA372" s="63" t="str">
        <f t="shared" si="103"/>
        <v/>
      </c>
      <c r="AB372" s="37"/>
      <c r="AC372" s="37"/>
      <c r="AD372" s="37"/>
      <c r="AE372" s="82" t="str">
        <f t="shared" si="104"/>
        <v/>
      </c>
      <c r="AF372" s="82" t="str">
        <f t="shared" si="105"/>
        <v/>
      </c>
      <c r="AG372" s="82" t="str">
        <f t="shared" si="106"/>
        <v/>
      </c>
      <c r="AH372" s="125" t="str">
        <f t="shared" si="109"/>
        <v/>
      </c>
      <c r="AI372" s="64" t="str">
        <f t="shared" si="107"/>
        <v/>
      </c>
      <c r="AJ372" s="45" t="str">
        <f>IFERROR(IF(ISNUMBER('Opsparede løndele dec21-feb22'!K370),AI372+'Opsparede løndele dec21-feb22'!K370,AI372),"")</f>
        <v/>
      </c>
    </row>
    <row r="373" spans="1:36" x14ac:dyDescent="0.25">
      <c r="A373" s="50" t="str">
        <f t="shared" si="110"/>
        <v/>
      </c>
      <c r="B373" s="5"/>
      <c r="C373" s="6"/>
      <c r="D373" s="7"/>
      <c r="E373" s="8"/>
      <c r="F373" s="8"/>
      <c r="G373" s="58" t="str">
        <f t="shared" si="114"/>
        <v/>
      </c>
      <c r="H373" s="58" t="str">
        <f t="shared" si="114"/>
        <v/>
      </c>
      <c r="I373" s="58" t="str">
        <f t="shared" si="114"/>
        <v/>
      </c>
      <c r="K373" s="100" t="str">
        <f t="shared" si="108"/>
        <v/>
      </c>
      <c r="U373" s="101"/>
      <c r="V373" s="63" t="str">
        <f t="shared" si="98"/>
        <v/>
      </c>
      <c r="W373" s="63" t="str">
        <f t="shared" si="99"/>
        <v/>
      </c>
      <c r="X373" s="63" t="str">
        <f t="shared" si="100"/>
        <v/>
      </c>
      <c r="Y373" s="63" t="str">
        <f t="shared" si="101"/>
        <v/>
      </c>
      <c r="Z373" s="63" t="str">
        <f t="shared" si="102"/>
        <v/>
      </c>
      <c r="AA373" s="63" t="str">
        <f t="shared" si="103"/>
        <v/>
      </c>
      <c r="AB373" s="37"/>
      <c r="AC373" s="37"/>
      <c r="AD373" s="37"/>
      <c r="AE373" s="82" t="str">
        <f t="shared" si="104"/>
        <v/>
      </c>
      <c r="AF373" s="82" t="str">
        <f t="shared" si="105"/>
        <v/>
      </c>
      <c r="AG373" s="82" t="str">
        <f t="shared" si="106"/>
        <v/>
      </c>
      <c r="AH373" s="125" t="str">
        <f t="shared" si="109"/>
        <v/>
      </c>
      <c r="AI373" s="64" t="str">
        <f t="shared" si="107"/>
        <v/>
      </c>
      <c r="AJ373" s="45" t="str">
        <f>IFERROR(IF(ISNUMBER('Opsparede løndele dec21-feb22'!K371),AI373+'Opsparede løndele dec21-feb22'!K371,AI373),"")</f>
        <v/>
      </c>
    </row>
    <row r="374" spans="1:36" x14ac:dyDescent="0.25">
      <c r="A374" s="50" t="str">
        <f t="shared" si="110"/>
        <v/>
      </c>
      <c r="B374" s="5"/>
      <c r="C374" s="6"/>
      <c r="D374" s="7"/>
      <c r="E374" s="8"/>
      <c r="F374" s="8"/>
      <c r="G374" s="58" t="str">
        <f t="shared" si="114"/>
        <v/>
      </c>
      <c r="H374" s="58" t="str">
        <f t="shared" si="114"/>
        <v/>
      </c>
      <c r="I374" s="58" t="str">
        <f t="shared" si="114"/>
        <v/>
      </c>
      <c r="K374" s="100" t="str">
        <f t="shared" si="108"/>
        <v/>
      </c>
      <c r="U374" s="101"/>
      <c r="V374" s="63" t="str">
        <f t="shared" si="98"/>
        <v/>
      </c>
      <c r="W374" s="63" t="str">
        <f t="shared" si="99"/>
        <v/>
      </c>
      <c r="X374" s="63" t="str">
        <f t="shared" si="100"/>
        <v/>
      </c>
      <c r="Y374" s="63" t="str">
        <f t="shared" si="101"/>
        <v/>
      </c>
      <c r="Z374" s="63" t="str">
        <f t="shared" si="102"/>
        <v/>
      </c>
      <c r="AA374" s="63" t="str">
        <f t="shared" si="103"/>
        <v/>
      </c>
      <c r="AB374" s="37"/>
      <c r="AC374" s="37"/>
      <c r="AD374" s="37"/>
      <c r="AE374" s="82" t="str">
        <f t="shared" si="104"/>
        <v/>
      </c>
      <c r="AF374" s="82" t="str">
        <f t="shared" si="105"/>
        <v/>
      </c>
      <c r="AG374" s="82" t="str">
        <f t="shared" si="106"/>
        <v/>
      </c>
      <c r="AH374" s="125" t="str">
        <f t="shared" si="109"/>
        <v/>
      </c>
      <c r="AI374" s="64" t="str">
        <f t="shared" si="107"/>
        <v/>
      </c>
      <c r="AJ374" s="45" t="str">
        <f>IFERROR(IF(ISNUMBER('Opsparede løndele dec21-feb22'!K372),AI374+'Opsparede løndele dec21-feb22'!K372,AI374),"")</f>
        <v/>
      </c>
    </row>
    <row r="375" spans="1:36" x14ac:dyDescent="0.25">
      <c r="A375" s="50" t="str">
        <f t="shared" si="110"/>
        <v/>
      </c>
      <c r="B375" s="5"/>
      <c r="C375" s="6"/>
      <c r="D375" s="7"/>
      <c r="E375" s="8"/>
      <c r="F375" s="8"/>
      <c r="G375" s="58" t="str">
        <f t="shared" si="114"/>
        <v/>
      </c>
      <c r="H375" s="58" t="str">
        <f t="shared" si="114"/>
        <v/>
      </c>
      <c r="I375" s="58" t="str">
        <f t="shared" si="114"/>
        <v/>
      </c>
      <c r="K375" s="100" t="str">
        <f t="shared" si="108"/>
        <v/>
      </c>
      <c r="U375" s="101"/>
      <c r="V375" s="63" t="str">
        <f t="shared" si="98"/>
        <v/>
      </c>
      <c r="W375" s="63" t="str">
        <f t="shared" si="99"/>
        <v/>
      </c>
      <c r="X375" s="63" t="str">
        <f t="shared" si="100"/>
        <v/>
      </c>
      <c r="Y375" s="63" t="str">
        <f t="shared" si="101"/>
        <v/>
      </c>
      <c r="Z375" s="63" t="str">
        <f t="shared" si="102"/>
        <v/>
      </c>
      <c r="AA375" s="63" t="str">
        <f t="shared" si="103"/>
        <v/>
      </c>
      <c r="AB375" s="37"/>
      <c r="AC375" s="37"/>
      <c r="AD375" s="37"/>
      <c r="AE375" s="82" t="str">
        <f t="shared" si="104"/>
        <v/>
      </c>
      <c r="AF375" s="82" t="str">
        <f t="shared" si="105"/>
        <v/>
      </c>
      <c r="AG375" s="82" t="str">
        <f t="shared" si="106"/>
        <v/>
      </c>
      <c r="AH375" s="125" t="str">
        <f t="shared" si="109"/>
        <v/>
      </c>
      <c r="AI375" s="64" t="str">
        <f t="shared" si="107"/>
        <v/>
      </c>
      <c r="AJ375" s="45" t="str">
        <f>IFERROR(IF(ISNUMBER('Opsparede løndele dec21-feb22'!K373),AI375+'Opsparede løndele dec21-feb22'!K373,AI375),"")</f>
        <v/>
      </c>
    </row>
    <row r="376" spans="1:36" x14ac:dyDescent="0.25">
      <c r="A376" s="50" t="str">
        <f t="shared" si="110"/>
        <v/>
      </c>
      <c r="B376" s="5"/>
      <c r="C376" s="6"/>
      <c r="D376" s="7"/>
      <c r="E376" s="8"/>
      <c r="F376" s="8"/>
      <c r="G376" s="58" t="str">
        <f t="shared" si="114"/>
        <v/>
      </c>
      <c r="H376" s="58" t="str">
        <f t="shared" si="114"/>
        <v/>
      </c>
      <c r="I376" s="58" t="str">
        <f t="shared" si="114"/>
        <v/>
      </c>
      <c r="K376" s="100" t="str">
        <f t="shared" si="108"/>
        <v/>
      </c>
      <c r="U376" s="101"/>
      <c r="V376" s="63" t="str">
        <f t="shared" si="98"/>
        <v/>
      </c>
      <c r="W376" s="63" t="str">
        <f t="shared" si="99"/>
        <v/>
      </c>
      <c r="X376" s="63" t="str">
        <f t="shared" si="100"/>
        <v/>
      </c>
      <c r="Y376" s="63" t="str">
        <f t="shared" si="101"/>
        <v/>
      </c>
      <c r="Z376" s="63" t="str">
        <f t="shared" si="102"/>
        <v/>
      </c>
      <c r="AA376" s="63" t="str">
        <f t="shared" si="103"/>
        <v/>
      </c>
      <c r="AB376" s="37"/>
      <c r="AC376" s="37"/>
      <c r="AD376" s="37"/>
      <c r="AE376" s="82" t="str">
        <f t="shared" si="104"/>
        <v/>
      </c>
      <c r="AF376" s="82" t="str">
        <f t="shared" si="105"/>
        <v/>
      </c>
      <c r="AG376" s="82" t="str">
        <f t="shared" si="106"/>
        <v/>
      </c>
      <c r="AH376" s="125" t="str">
        <f t="shared" si="109"/>
        <v/>
      </c>
      <c r="AI376" s="64" t="str">
        <f t="shared" si="107"/>
        <v/>
      </c>
      <c r="AJ376" s="45" t="str">
        <f>IFERROR(IF(ISNUMBER('Opsparede løndele dec21-feb22'!K374),AI376+'Opsparede løndele dec21-feb22'!K374,AI376),"")</f>
        <v/>
      </c>
    </row>
    <row r="377" spans="1:36" x14ac:dyDescent="0.25">
      <c r="A377" s="50" t="str">
        <f t="shared" si="110"/>
        <v/>
      </c>
      <c r="B377" s="5"/>
      <c r="C377" s="6"/>
      <c r="D377" s="7"/>
      <c r="E377" s="8"/>
      <c r="F377" s="8"/>
      <c r="G377" s="58" t="str">
        <f t="shared" ref="G377:I386" si="115">IF(AND(ISNUMBER($E377),ISNUMBER($F377)),MAX(MIN(NETWORKDAYS(IF($E377&lt;=VLOOKUP(G$6,Matrix_antal_dage,5,FALSE),VLOOKUP(G$6,Matrix_antal_dage,5,FALSE),$E377),IF($F377&gt;=VLOOKUP(G$6,Matrix_antal_dage,6,FALSE),VLOOKUP(G$6,Matrix_antal_dage,6,FALSE),$F377),helligdage),VLOOKUP(G$6,Matrix_antal_dage,7,FALSE)),0),"")</f>
        <v/>
      </c>
      <c r="H377" s="58" t="str">
        <f t="shared" si="115"/>
        <v/>
      </c>
      <c r="I377" s="58" t="str">
        <f t="shared" si="115"/>
        <v/>
      </c>
      <c r="K377" s="100" t="str">
        <f t="shared" si="108"/>
        <v/>
      </c>
      <c r="U377" s="101"/>
      <c r="V377" s="63" t="str">
        <f t="shared" si="98"/>
        <v/>
      </c>
      <c r="W377" s="63" t="str">
        <f t="shared" si="99"/>
        <v/>
      </c>
      <c r="X377" s="63" t="str">
        <f t="shared" si="100"/>
        <v/>
      </c>
      <c r="Y377" s="63" t="str">
        <f t="shared" si="101"/>
        <v/>
      </c>
      <c r="Z377" s="63" t="str">
        <f t="shared" si="102"/>
        <v/>
      </c>
      <c r="AA377" s="63" t="str">
        <f t="shared" si="103"/>
        <v/>
      </c>
      <c r="AB377" s="37"/>
      <c r="AC377" s="37"/>
      <c r="AD377" s="37"/>
      <c r="AE377" s="82" t="str">
        <f t="shared" si="104"/>
        <v/>
      </c>
      <c r="AF377" s="82" t="str">
        <f t="shared" si="105"/>
        <v/>
      </c>
      <c r="AG377" s="82" t="str">
        <f t="shared" si="106"/>
        <v/>
      </c>
      <c r="AH377" s="125" t="str">
        <f t="shared" si="109"/>
        <v/>
      </c>
      <c r="AI377" s="64" t="str">
        <f t="shared" si="107"/>
        <v/>
      </c>
      <c r="AJ377" s="45" t="str">
        <f>IFERROR(IF(ISNUMBER('Opsparede løndele dec21-feb22'!K375),AI377+'Opsparede løndele dec21-feb22'!K375,AI377),"")</f>
        <v/>
      </c>
    </row>
    <row r="378" spans="1:36" x14ac:dyDescent="0.25">
      <c r="A378" s="50" t="str">
        <f t="shared" si="110"/>
        <v/>
      </c>
      <c r="B378" s="5"/>
      <c r="C378" s="6"/>
      <c r="D378" s="7"/>
      <c r="E378" s="8"/>
      <c r="F378" s="8"/>
      <c r="G378" s="58" t="str">
        <f t="shared" si="115"/>
        <v/>
      </c>
      <c r="H378" s="58" t="str">
        <f t="shared" si="115"/>
        <v/>
      </c>
      <c r="I378" s="58" t="str">
        <f t="shared" si="115"/>
        <v/>
      </c>
      <c r="K378" s="100" t="str">
        <f t="shared" si="108"/>
        <v/>
      </c>
      <c r="U378" s="101"/>
      <c r="V378" s="63" t="str">
        <f t="shared" si="98"/>
        <v/>
      </c>
      <c r="W378" s="63" t="str">
        <f t="shared" si="99"/>
        <v/>
      </c>
      <c r="X378" s="63" t="str">
        <f t="shared" si="100"/>
        <v/>
      </c>
      <c r="Y378" s="63" t="str">
        <f t="shared" si="101"/>
        <v/>
      </c>
      <c r="Z378" s="63" t="str">
        <f t="shared" si="102"/>
        <v/>
      </c>
      <c r="AA378" s="63" t="str">
        <f t="shared" si="103"/>
        <v/>
      </c>
      <c r="AB378" s="37"/>
      <c r="AC378" s="37"/>
      <c r="AD378" s="37"/>
      <c r="AE378" s="82" t="str">
        <f t="shared" si="104"/>
        <v/>
      </c>
      <c r="AF378" s="82" t="str">
        <f t="shared" si="105"/>
        <v/>
      </c>
      <c r="AG378" s="82" t="str">
        <f t="shared" si="106"/>
        <v/>
      </c>
      <c r="AH378" s="125" t="str">
        <f t="shared" si="109"/>
        <v/>
      </c>
      <c r="AI378" s="64" t="str">
        <f t="shared" si="107"/>
        <v/>
      </c>
      <c r="AJ378" s="45" t="str">
        <f>IFERROR(IF(ISNUMBER('Opsparede løndele dec21-feb22'!K376),AI378+'Opsparede løndele dec21-feb22'!K376,AI378),"")</f>
        <v/>
      </c>
    </row>
    <row r="379" spans="1:36" x14ac:dyDescent="0.25">
      <c r="A379" s="50" t="str">
        <f t="shared" si="110"/>
        <v/>
      </c>
      <c r="B379" s="5"/>
      <c r="C379" s="6"/>
      <c r="D379" s="7"/>
      <c r="E379" s="8"/>
      <c r="F379" s="8"/>
      <c r="G379" s="58" t="str">
        <f t="shared" si="115"/>
        <v/>
      </c>
      <c r="H379" s="58" t="str">
        <f t="shared" si="115"/>
        <v/>
      </c>
      <c r="I379" s="58" t="str">
        <f t="shared" si="115"/>
        <v/>
      </c>
      <c r="K379" s="100" t="str">
        <f t="shared" si="108"/>
        <v/>
      </c>
      <c r="U379" s="101"/>
      <c r="V379" s="63" t="str">
        <f t="shared" si="98"/>
        <v/>
      </c>
      <c r="W379" s="63" t="str">
        <f t="shared" si="99"/>
        <v/>
      </c>
      <c r="X379" s="63" t="str">
        <f t="shared" si="100"/>
        <v/>
      </c>
      <c r="Y379" s="63" t="str">
        <f t="shared" si="101"/>
        <v/>
      </c>
      <c r="Z379" s="63" t="str">
        <f t="shared" si="102"/>
        <v/>
      </c>
      <c r="AA379" s="63" t="str">
        <f t="shared" si="103"/>
        <v/>
      </c>
      <c r="AB379" s="37"/>
      <c r="AC379" s="37"/>
      <c r="AD379" s="37"/>
      <c r="AE379" s="82" t="str">
        <f t="shared" si="104"/>
        <v/>
      </c>
      <c r="AF379" s="82" t="str">
        <f t="shared" si="105"/>
        <v/>
      </c>
      <c r="AG379" s="82" t="str">
        <f t="shared" si="106"/>
        <v/>
      </c>
      <c r="AH379" s="125" t="str">
        <f t="shared" si="109"/>
        <v/>
      </c>
      <c r="AI379" s="64" t="str">
        <f t="shared" si="107"/>
        <v/>
      </c>
      <c r="AJ379" s="45" t="str">
        <f>IFERROR(IF(ISNUMBER('Opsparede løndele dec21-feb22'!K377),AI379+'Opsparede løndele dec21-feb22'!K377,AI379),"")</f>
        <v/>
      </c>
    </row>
    <row r="380" spans="1:36" x14ac:dyDescent="0.25">
      <c r="A380" s="50" t="str">
        <f t="shared" si="110"/>
        <v/>
      </c>
      <c r="B380" s="5"/>
      <c r="C380" s="6"/>
      <c r="D380" s="7"/>
      <c r="E380" s="8"/>
      <c r="F380" s="8"/>
      <c r="G380" s="58" t="str">
        <f t="shared" si="115"/>
        <v/>
      </c>
      <c r="H380" s="58" t="str">
        <f t="shared" si="115"/>
        <v/>
      </c>
      <c r="I380" s="58" t="str">
        <f t="shared" si="115"/>
        <v/>
      </c>
      <c r="K380" s="100" t="str">
        <f t="shared" si="108"/>
        <v/>
      </c>
      <c r="U380" s="101"/>
      <c r="V380" s="63" t="str">
        <f t="shared" si="98"/>
        <v/>
      </c>
      <c r="W380" s="63" t="str">
        <f t="shared" si="99"/>
        <v/>
      </c>
      <c r="X380" s="63" t="str">
        <f t="shared" si="100"/>
        <v/>
      </c>
      <c r="Y380" s="63" t="str">
        <f t="shared" si="101"/>
        <v/>
      </c>
      <c r="Z380" s="63" t="str">
        <f t="shared" si="102"/>
        <v/>
      </c>
      <c r="AA380" s="63" t="str">
        <f t="shared" si="103"/>
        <v/>
      </c>
      <c r="AB380" s="37"/>
      <c r="AC380" s="37"/>
      <c r="AD380" s="37"/>
      <c r="AE380" s="82" t="str">
        <f t="shared" si="104"/>
        <v/>
      </c>
      <c r="AF380" s="82" t="str">
        <f t="shared" si="105"/>
        <v/>
      </c>
      <c r="AG380" s="82" t="str">
        <f t="shared" si="106"/>
        <v/>
      </c>
      <c r="AH380" s="125" t="str">
        <f t="shared" si="109"/>
        <v/>
      </c>
      <c r="AI380" s="64" t="str">
        <f t="shared" si="107"/>
        <v/>
      </c>
      <c r="AJ380" s="45" t="str">
        <f>IFERROR(IF(ISNUMBER('Opsparede løndele dec21-feb22'!K378),AI380+'Opsparede løndele dec21-feb22'!K378,AI380),"")</f>
        <v/>
      </c>
    </row>
    <row r="381" spans="1:36" x14ac:dyDescent="0.25">
      <c r="A381" s="50" t="str">
        <f t="shared" si="110"/>
        <v/>
      </c>
      <c r="B381" s="5"/>
      <c r="C381" s="6"/>
      <c r="D381" s="7"/>
      <c r="E381" s="8"/>
      <c r="F381" s="8"/>
      <c r="G381" s="58" t="str">
        <f t="shared" si="115"/>
        <v/>
      </c>
      <c r="H381" s="58" t="str">
        <f t="shared" si="115"/>
        <v/>
      </c>
      <c r="I381" s="58" t="str">
        <f t="shared" si="115"/>
        <v/>
      </c>
      <c r="K381" s="100" t="str">
        <f t="shared" si="108"/>
        <v/>
      </c>
      <c r="U381" s="101"/>
      <c r="V381" s="63" t="str">
        <f t="shared" si="98"/>
        <v/>
      </c>
      <c r="W381" s="63" t="str">
        <f t="shared" si="99"/>
        <v/>
      </c>
      <c r="X381" s="63" t="str">
        <f t="shared" si="100"/>
        <v/>
      </c>
      <c r="Y381" s="63" t="str">
        <f t="shared" si="101"/>
        <v/>
      </c>
      <c r="Z381" s="63" t="str">
        <f t="shared" si="102"/>
        <v/>
      </c>
      <c r="AA381" s="63" t="str">
        <f t="shared" si="103"/>
        <v/>
      </c>
      <c r="AB381" s="37"/>
      <c r="AC381" s="37"/>
      <c r="AD381" s="37"/>
      <c r="AE381" s="82" t="str">
        <f t="shared" si="104"/>
        <v/>
      </c>
      <c r="AF381" s="82" t="str">
        <f t="shared" si="105"/>
        <v/>
      </c>
      <c r="AG381" s="82" t="str">
        <f t="shared" si="106"/>
        <v/>
      </c>
      <c r="AH381" s="125" t="str">
        <f t="shared" si="109"/>
        <v/>
      </c>
      <c r="AI381" s="64" t="str">
        <f t="shared" si="107"/>
        <v/>
      </c>
      <c r="AJ381" s="45" t="str">
        <f>IFERROR(IF(ISNUMBER('Opsparede løndele dec21-feb22'!K379),AI381+'Opsparede løndele dec21-feb22'!K379,AI381),"")</f>
        <v/>
      </c>
    </row>
    <row r="382" spans="1:36" x14ac:dyDescent="0.25">
      <c r="A382" s="50" t="str">
        <f t="shared" si="110"/>
        <v/>
      </c>
      <c r="B382" s="5"/>
      <c r="C382" s="6"/>
      <c r="D382" s="7"/>
      <c r="E382" s="8"/>
      <c r="F382" s="8"/>
      <c r="G382" s="58" t="str">
        <f t="shared" si="115"/>
        <v/>
      </c>
      <c r="H382" s="58" t="str">
        <f t="shared" si="115"/>
        <v/>
      </c>
      <c r="I382" s="58" t="str">
        <f t="shared" si="115"/>
        <v/>
      </c>
      <c r="K382" s="100" t="str">
        <f t="shared" si="108"/>
        <v/>
      </c>
      <c r="U382" s="101"/>
      <c r="V382" s="63" t="str">
        <f t="shared" si="98"/>
        <v/>
      </c>
      <c r="W382" s="63" t="str">
        <f t="shared" si="99"/>
        <v/>
      </c>
      <c r="X382" s="63" t="str">
        <f t="shared" si="100"/>
        <v/>
      </c>
      <c r="Y382" s="63" t="str">
        <f t="shared" si="101"/>
        <v/>
      </c>
      <c r="Z382" s="63" t="str">
        <f t="shared" si="102"/>
        <v/>
      </c>
      <c r="AA382" s="63" t="str">
        <f t="shared" si="103"/>
        <v/>
      </c>
      <c r="AB382" s="37"/>
      <c r="AC382" s="37"/>
      <c r="AD382" s="37"/>
      <c r="AE382" s="82" t="str">
        <f t="shared" si="104"/>
        <v/>
      </c>
      <c r="AF382" s="82" t="str">
        <f t="shared" si="105"/>
        <v/>
      </c>
      <c r="AG382" s="82" t="str">
        <f t="shared" si="106"/>
        <v/>
      </c>
      <c r="AH382" s="125" t="str">
        <f t="shared" si="109"/>
        <v/>
      </c>
      <c r="AI382" s="64" t="str">
        <f t="shared" si="107"/>
        <v/>
      </c>
      <c r="AJ382" s="45" t="str">
        <f>IFERROR(IF(ISNUMBER('Opsparede løndele dec21-feb22'!K380),AI382+'Opsparede løndele dec21-feb22'!K380,AI382),"")</f>
        <v/>
      </c>
    </row>
    <row r="383" spans="1:36" x14ac:dyDescent="0.25">
      <c r="A383" s="50" t="str">
        <f t="shared" si="110"/>
        <v/>
      </c>
      <c r="B383" s="5"/>
      <c r="C383" s="6"/>
      <c r="D383" s="7"/>
      <c r="E383" s="8"/>
      <c r="F383" s="8"/>
      <c r="G383" s="58" t="str">
        <f t="shared" si="115"/>
        <v/>
      </c>
      <c r="H383" s="58" t="str">
        <f t="shared" si="115"/>
        <v/>
      </c>
      <c r="I383" s="58" t="str">
        <f t="shared" si="115"/>
        <v/>
      </c>
      <c r="K383" s="100" t="str">
        <f t="shared" si="108"/>
        <v/>
      </c>
      <c r="U383" s="101"/>
      <c r="V383" s="63" t="str">
        <f t="shared" si="98"/>
        <v/>
      </c>
      <c r="W383" s="63" t="str">
        <f t="shared" si="99"/>
        <v/>
      </c>
      <c r="X383" s="63" t="str">
        <f t="shared" si="100"/>
        <v/>
      </c>
      <c r="Y383" s="63" t="str">
        <f t="shared" si="101"/>
        <v/>
      </c>
      <c r="Z383" s="63" t="str">
        <f t="shared" si="102"/>
        <v/>
      </c>
      <c r="AA383" s="63" t="str">
        <f t="shared" si="103"/>
        <v/>
      </c>
      <c r="AB383" s="37"/>
      <c r="AC383" s="37"/>
      <c r="AD383" s="37"/>
      <c r="AE383" s="82" t="str">
        <f t="shared" si="104"/>
        <v/>
      </c>
      <c r="AF383" s="82" t="str">
        <f t="shared" si="105"/>
        <v/>
      </c>
      <c r="AG383" s="82" t="str">
        <f t="shared" si="106"/>
        <v/>
      </c>
      <c r="AH383" s="125" t="str">
        <f t="shared" si="109"/>
        <v/>
      </c>
      <c r="AI383" s="64" t="str">
        <f t="shared" si="107"/>
        <v/>
      </c>
      <c r="AJ383" s="45" t="str">
        <f>IFERROR(IF(ISNUMBER('Opsparede løndele dec21-feb22'!K381),AI383+'Opsparede løndele dec21-feb22'!K381,AI383),"")</f>
        <v/>
      </c>
    </row>
    <row r="384" spans="1:36" x14ac:dyDescent="0.25">
      <c r="A384" s="50" t="str">
        <f t="shared" si="110"/>
        <v/>
      </c>
      <c r="B384" s="5"/>
      <c r="C384" s="6"/>
      <c r="D384" s="7"/>
      <c r="E384" s="8"/>
      <c r="F384" s="8"/>
      <c r="G384" s="58" t="str">
        <f t="shared" si="115"/>
        <v/>
      </c>
      <c r="H384" s="58" t="str">
        <f t="shared" si="115"/>
        <v/>
      </c>
      <c r="I384" s="58" t="str">
        <f t="shared" si="115"/>
        <v/>
      </c>
      <c r="K384" s="100" t="str">
        <f t="shared" si="108"/>
        <v/>
      </c>
      <c r="U384" s="101"/>
      <c r="V384" s="63" t="str">
        <f t="shared" si="98"/>
        <v/>
      </c>
      <c r="W384" s="63" t="str">
        <f t="shared" si="99"/>
        <v/>
      </c>
      <c r="X384" s="63" t="str">
        <f t="shared" si="100"/>
        <v/>
      </c>
      <c r="Y384" s="63" t="str">
        <f t="shared" si="101"/>
        <v/>
      </c>
      <c r="Z384" s="63" t="str">
        <f t="shared" si="102"/>
        <v/>
      </c>
      <c r="AA384" s="63" t="str">
        <f t="shared" si="103"/>
        <v/>
      </c>
      <c r="AB384" s="37"/>
      <c r="AC384" s="37"/>
      <c r="AD384" s="37"/>
      <c r="AE384" s="82" t="str">
        <f t="shared" si="104"/>
        <v/>
      </c>
      <c r="AF384" s="82" t="str">
        <f t="shared" si="105"/>
        <v/>
      </c>
      <c r="AG384" s="82" t="str">
        <f t="shared" si="106"/>
        <v/>
      </c>
      <c r="AH384" s="125" t="str">
        <f t="shared" si="109"/>
        <v/>
      </c>
      <c r="AI384" s="64" t="str">
        <f t="shared" si="107"/>
        <v/>
      </c>
      <c r="AJ384" s="45" t="str">
        <f>IFERROR(IF(ISNUMBER('Opsparede løndele dec21-feb22'!K382),AI384+'Opsparede løndele dec21-feb22'!K382,AI384),"")</f>
        <v/>
      </c>
    </row>
    <row r="385" spans="1:36" x14ac:dyDescent="0.25">
      <c r="A385" s="50" t="str">
        <f t="shared" si="110"/>
        <v/>
      </c>
      <c r="B385" s="5"/>
      <c r="C385" s="6"/>
      <c r="D385" s="7"/>
      <c r="E385" s="8"/>
      <c r="F385" s="8"/>
      <c r="G385" s="58" t="str">
        <f t="shared" si="115"/>
        <v/>
      </c>
      <c r="H385" s="58" t="str">
        <f t="shared" si="115"/>
        <v/>
      </c>
      <c r="I385" s="58" t="str">
        <f t="shared" si="115"/>
        <v/>
      </c>
      <c r="K385" s="100" t="str">
        <f t="shared" si="108"/>
        <v/>
      </c>
      <c r="U385" s="101"/>
      <c r="V385" s="63" t="str">
        <f t="shared" si="98"/>
        <v/>
      </c>
      <c r="W385" s="63" t="str">
        <f t="shared" si="99"/>
        <v/>
      </c>
      <c r="X385" s="63" t="str">
        <f t="shared" si="100"/>
        <v/>
      </c>
      <c r="Y385" s="63" t="str">
        <f t="shared" si="101"/>
        <v/>
      </c>
      <c r="Z385" s="63" t="str">
        <f t="shared" si="102"/>
        <v/>
      </c>
      <c r="AA385" s="63" t="str">
        <f t="shared" si="103"/>
        <v/>
      </c>
      <c r="AB385" s="37"/>
      <c r="AC385" s="37"/>
      <c r="AD385" s="37"/>
      <c r="AE385" s="82" t="str">
        <f t="shared" si="104"/>
        <v/>
      </c>
      <c r="AF385" s="82" t="str">
        <f t="shared" si="105"/>
        <v/>
      </c>
      <c r="AG385" s="82" t="str">
        <f t="shared" si="106"/>
        <v/>
      </c>
      <c r="AH385" s="125" t="str">
        <f t="shared" si="109"/>
        <v/>
      </c>
      <c r="AI385" s="64" t="str">
        <f t="shared" si="107"/>
        <v/>
      </c>
      <c r="AJ385" s="45" t="str">
        <f>IFERROR(IF(ISNUMBER('Opsparede løndele dec21-feb22'!K383),AI385+'Opsparede løndele dec21-feb22'!K383,AI385),"")</f>
        <v/>
      </c>
    </row>
    <row r="386" spans="1:36" x14ac:dyDescent="0.25">
      <c r="A386" s="50" t="str">
        <f t="shared" si="110"/>
        <v/>
      </c>
      <c r="B386" s="5"/>
      <c r="C386" s="6"/>
      <c r="D386" s="7"/>
      <c r="E386" s="8"/>
      <c r="F386" s="8"/>
      <c r="G386" s="58" t="str">
        <f t="shared" si="115"/>
        <v/>
      </c>
      <c r="H386" s="58" t="str">
        <f t="shared" si="115"/>
        <v/>
      </c>
      <c r="I386" s="58" t="str">
        <f t="shared" si="115"/>
        <v/>
      </c>
      <c r="K386" s="100" t="str">
        <f t="shared" si="108"/>
        <v/>
      </c>
      <c r="U386" s="101"/>
      <c r="V386" s="63" t="str">
        <f t="shared" si="98"/>
        <v/>
      </c>
      <c r="W386" s="63" t="str">
        <f t="shared" si="99"/>
        <v/>
      </c>
      <c r="X386" s="63" t="str">
        <f t="shared" si="100"/>
        <v/>
      </c>
      <c r="Y386" s="63" t="str">
        <f t="shared" si="101"/>
        <v/>
      </c>
      <c r="Z386" s="63" t="str">
        <f t="shared" si="102"/>
        <v/>
      </c>
      <c r="AA386" s="63" t="str">
        <f t="shared" si="103"/>
        <v/>
      </c>
      <c r="AB386" s="37"/>
      <c r="AC386" s="37"/>
      <c r="AD386" s="37"/>
      <c r="AE386" s="82" t="str">
        <f t="shared" si="104"/>
        <v/>
      </c>
      <c r="AF386" s="82" t="str">
        <f t="shared" si="105"/>
        <v/>
      </c>
      <c r="AG386" s="82" t="str">
        <f t="shared" si="106"/>
        <v/>
      </c>
      <c r="AH386" s="125" t="str">
        <f t="shared" si="109"/>
        <v/>
      </c>
      <c r="AI386" s="64" t="str">
        <f t="shared" si="107"/>
        <v/>
      </c>
      <c r="AJ386" s="45" t="str">
        <f>IFERROR(IF(ISNUMBER('Opsparede løndele dec21-feb22'!K384),AI386+'Opsparede løndele dec21-feb22'!K384,AI386),"")</f>
        <v/>
      </c>
    </row>
    <row r="387" spans="1:36" x14ac:dyDescent="0.25">
      <c r="A387" s="50" t="str">
        <f t="shared" si="110"/>
        <v/>
      </c>
      <c r="B387" s="5"/>
      <c r="C387" s="6"/>
      <c r="D387" s="7"/>
      <c r="E387" s="8"/>
      <c r="F387" s="8"/>
      <c r="G387" s="58" t="str">
        <f t="shared" ref="G387:I396" si="116">IF(AND(ISNUMBER($E387),ISNUMBER($F387)),MAX(MIN(NETWORKDAYS(IF($E387&lt;=VLOOKUP(G$6,Matrix_antal_dage,5,FALSE),VLOOKUP(G$6,Matrix_antal_dage,5,FALSE),$E387),IF($F387&gt;=VLOOKUP(G$6,Matrix_antal_dage,6,FALSE),VLOOKUP(G$6,Matrix_antal_dage,6,FALSE),$F387),helligdage),VLOOKUP(G$6,Matrix_antal_dage,7,FALSE)),0),"")</f>
        <v/>
      </c>
      <c r="H387" s="58" t="str">
        <f t="shared" si="116"/>
        <v/>
      </c>
      <c r="I387" s="58" t="str">
        <f t="shared" si="116"/>
        <v/>
      </c>
      <c r="K387" s="100" t="str">
        <f t="shared" si="108"/>
        <v/>
      </c>
      <c r="U387" s="101"/>
      <c r="V387" s="63" t="str">
        <f t="shared" si="98"/>
        <v/>
      </c>
      <c r="W387" s="63" t="str">
        <f t="shared" si="99"/>
        <v/>
      </c>
      <c r="X387" s="63" t="str">
        <f t="shared" si="100"/>
        <v/>
      </c>
      <c r="Y387" s="63" t="str">
        <f t="shared" si="101"/>
        <v/>
      </c>
      <c r="Z387" s="63" t="str">
        <f t="shared" si="102"/>
        <v/>
      </c>
      <c r="AA387" s="63" t="str">
        <f t="shared" si="103"/>
        <v/>
      </c>
      <c r="AB387" s="37"/>
      <c r="AC387" s="37"/>
      <c r="AD387" s="37"/>
      <c r="AE387" s="82" t="str">
        <f t="shared" si="104"/>
        <v/>
      </c>
      <c r="AF387" s="82" t="str">
        <f t="shared" si="105"/>
        <v/>
      </c>
      <c r="AG387" s="82" t="str">
        <f t="shared" si="106"/>
        <v/>
      </c>
      <c r="AH387" s="125" t="str">
        <f t="shared" si="109"/>
        <v/>
      </c>
      <c r="AI387" s="64" t="str">
        <f t="shared" si="107"/>
        <v/>
      </c>
      <c r="AJ387" s="45" t="str">
        <f>IFERROR(IF(ISNUMBER('Opsparede løndele dec21-feb22'!K385),AI387+'Opsparede løndele dec21-feb22'!K385,AI387),"")</f>
        <v/>
      </c>
    </row>
    <row r="388" spans="1:36" x14ac:dyDescent="0.25">
      <c r="A388" s="50" t="str">
        <f t="shared" si="110"/>
        <v/>
      </c>
      <c r="B388" s="5"/>
      <c r="C388" s="6"/>
      <c r="D388" s="7"/>
      <c r="E388" s="8"/>
      <c r="F388" s="8"/>
      <c r="G388" s="58" t="str">
        <f t="shared" si="116"/>
        <v/>
      </c>
      <c r="H388" s="58" t="str">
        <f t="shared" si="116"/>
        <v/>
      </c>
      <c r="I388" s="58" t="str">
        <f t="shared" si="116"/>
        <v/>
      </c>
      <c r="K388" s="100" t="str">
        <f t="shared" si="108"/>
        <v/>
      </c>
      <c r="U388" s="101"/>
      <c r="V388" s="63" t="str">
        <f t="shared" si="98"/>
        <v/>
      </c>
      <c r="W388" s="63" t="str">
        <f t="shared" si="99"/>
        <v/>
      </c>
      <c r="X388" s="63" t="str">
        <f t="shared" si="100"/>
        <v/>
      </c>
      <c r="Y388" s="63" t="str">
        <f t="shared" si="101"/>
        <v/>
      </c>
      <c r="Z388" s="63" t="str">
        <f t="shared" si="102"/>
        <v/>
      </c>
      <c r="AA388" s="63" t="str">
        <f t="shared" si="103"/>
        <v/>
      </c>
      <c r="AB388" s="37"/>
      <c r="AC388" s="37"/>
      <c r="AD388" s="37"/>
      <c r="AE388" s="82" t="str">
        <f t="shared" si="104"/>
        <v/>
      </c>
      <c r="AF388" s="82" t="str">
        <f t="shared" si="105"/>
        <v/>
      </c>
      <c r="AG388" s="82" t="str">
        <f t="shared" si="106"/>
        <v/>
      </c>
      <c r="AH388" s="125" t="str">
        <f t="shared" si="109"/>
        <v/>
      </c>
      <c r="AI388" s="64" t="str">
        <f t="shared" si="107"/>
        <v/>
      </c>
      <c r="AJ388" s="45" t="str">
        <f>IFERROR(IF(ISNUMBER('Opsparede løndele dec21-feb22'!K386),AI388+'Opsparede løndele dec21-feb22'!K386,AI388),"")</f>
        <v/>
      </c>
    </row>
    <row r="389" spans="1:36" x14ac:dyDescent="0.25">
      <c r="A389" s="50" t="str">
        <f t="shared" si="110"/>
        <v/>
      </c>
      <c r="B389" s="5"/>
      <c r="C389" s="6"/>
      <c r="D389" s="7"/>
      <c r="E389" s="8"/>
      <c r="F389" s="8"/>
      <c r="G389" s="58" t="str">
        <f t="shared" si="116"/>
        <v/>
      </c>
      <c r="H389" s="58" t="str">
        <f t="shared" si="116"/>
        <v/>
      </c>
      <c r="I389" s="58" t="str">
        <f t="shared" si="116"/>
        <v/>
      </c>
      <c r="K389" s="100" t="str">
        <f t="shared" si="108"/>
        <v/>
      </c>
      <c r="U389" s="101"/>
      <c r="V389" s="63" t="str">
        <f t="shared" si="98"/>
        <v/>
      </c>
      <c r="W389" s="63" t="str">
        <f t="shared" si="99"/>
        <v/>
      </c>
      <c r="X389" s="63" t="str">
        <f t="shared" si="100"/>
        <v/>
      </c>
      <c r="Y389" s="63" t="str">
        <f t="shared" si="101"/>
        <v/>
      </c>
      <c r="Z389" s="63" t="str">
        <f t="shared" si="102"/>
        <v/>
      </c>
      <c r="AA389" s="63" t="str">
        <f t="shared" si="103"/>
        <v/>
      </c>
      <c r="AB389" s="37"/>
      <c r="AC389" s="37"/>
      <c r="AD389" s="37"/>
      <c r="AE389" s="82" t="str">
        <f t="shared" si="104"/>
        <v/>
      </c>
      <c r="AF389" s="82" t="str">
        <f t="shared" si="105"/>
        <v/>
      </c>
      <c r="AG389" s="82" t="str">
        <f t="shared" si="106"/>
        <v/>
      </c>
      <c r="AH389" s="125" t="str">
        <f t="shared" si="109"/>
        <v/>
      </c>
      <c r="AI389" s="64" t="str">
        <f t="shared" si="107"/>
        <v/>
      </c>
      <c r="AJ389" s="45" t="str">
        <f>IFERROR(IF(ISNUMBER('Opsparede løndele dec21-feb22'!K387),AI389+'Opsparede løndele dec21-feb22'!K387,AI389),"")</f>
        <v/>
      </c>
    </row>
    <row r="390" spans="1:36" x14ac:dyDescent="0.25">
      <c r="A390" s="50" t="str">
        <f t="shared" si="110"/>
        <v/>
      </c>
      <c r="B390" s="5"/>
      <c r="C390" s="6"/>
      <c r="D390" s="7"/>
      <c r="E390" s="8"/>
      <c r="F390" s="8"/>
      <c r="G390" s="58" t="str">
        <f t="shared" si="116"/>
        <v/>
      </c>
      <c r="H390" s="58" t="str">
        <f t="shared" si="116"/>
        <v/>
      </c>
      <c r="I390" s="58" t="str">
        <f t="shared" si="116"/>
        <v/>
      </c>
      <c r="K390" s="100" t="str">
        <f t="shared" si="108"/>
        <v/>
      </c>
      <c r="U390" s="101"/>
      <c r="V390" s="63" t="str">
        <f t="shared" si="98"/>
        <v/>
      </c>
      <c r="W390" s="63" t="str">
        <f t="shared" si="99"/>
        <v/>
      </c>
      <c r="X390" s="63" t="str">
        <f t="shared" si="100"/>
        <v/>
      </c>
      <c r="Y390" s="63" t="str">
        <f t="shared" si="101"/>
        <v/>
      </c>
      <c r="Z390" s="63" t="str">
        <f t="shared" si="102"/>
        <v/>
      </c>
      <c r="AA390" s="63" t="str">
        <f t="shared" si="103"/>
        <v/>
      </c>
      <c r="AB390" s="37"/>
      <c r="AC390" s="37"/>
      <c r="AD390" s="37"/>
      <c r="AE390" s="82" t="str">
        <f t="shared" si="104"/>
        <v/>
      </c>
      <c r="AF390" s="82" t="str">
        <f t="shared" si="105"/>
        <v/>
      </c>
      <c r="AG390" s="82" t="str">
        <f t="shared" si="106"/>
        <v/>
      </c>
      <c r="AH390" s="125" t="str">
        <f t="shared" si="109"/>
        <v/>
      </c>
      <c r="AI390" s="64" t="str">
        <f t="shared" si="107"/>
        <v/>
      </c>
      <c r="AJ390" s="45" t="str">
        <f>IFERROR(IF(ISNUMBER('Opsparede løndele dec21-feb22'!K388),AI390+'Opsparede løndele dec21-feb22'!K388,AI390),"")</f>
        <v/>
      </c>
    </row>
    <row r="391" spans="1:36" x14ac:dyDescent="0.25">
      <c r="A391" s="50" t="str">
        <f t="shared" si="110"/>
        <v/>
      </c>
      <c r="B391" s="5"/>
      <c r="C391" s="6"/>
      <c r="D391" s="7"/>
      <c r="E391" s="8"/>
      <c r="F391" s="8"/>
      <c r="G391" s="58" t="str">
        <f t="shared" si="116"/>
        <v/>
      </c>
      <c r="H391" s="58" t="str">
        <f t="shared" si="116"/>
        <v/>
      </c>
      <c r="I391" s="58" t="str">
        <f t="shared" si="116"/>
        <v/>
      </c>
      <c r="K391" s="100" t="str">
        <f t="shared" si="108"/>
        <v/>
      </c>
      <c r="U391" s="101"/>
      <c r="V391" s="63" t="str">
        <f t="shared" ref="V391:V454" si="117">IF(AND(ISNUMBER($U391),ISNUMBER(L391)),(IF($B391="","",IF(MIN(L391,O391)*$K391&gt;30000*IF($U391&gt;37,37,$U391)/37,30000*IF($U391&gt;37,37,$U391)/37,MIN(L391,O391)*$K391))),"")</f>
        <v/>
      </c>
      <c r="W391" s="63" t="str">
        <f t="shared" ref="W391:W454" si="118">IF(AND(ISNUMBER($U391),ISNUMBER(M391)),(IF($B391="","",IF(MIN(M391,P391)*$K391&gt;30000*IF($U391&gt;37,37,$U391)/37,30000*IF($U391&gt;37,37,$U391)/37,MIN(M391,P391)*$K391))),"")</f>
        <v/>
      </c>
      <c r="X391" s="63" t="str">
        <f t="shared" ref="X391:X454" si="119">IF(AND(ISNUMBER($U391),ISNUMBER(N391)),(IF($B391="","",IF(MIN(N391,Q391)*$K391&gt;30000*IF($U391&gt;37,37,$U391)/37,30000*IF($U391&gt;37,37,$U391)/37,MIN(N391,Q391)*$K391))),"")</f>
        <v/>
      </c>
      <c r="Y391" s="63" t="str">
        <f t="shared" ref="Y391:Y454" si="120">IF(ISNUMBER(V391),(MIN(V391,MIN(L391,O391)-R391)),"")</f>
        <v/>
      </c>
      <c r="Z391" s="63" t="str">
        <f t="shared" ref="Z391:Z454" si="121">IF(ISNUMBER(W391),(MIN(W391,MIN(M391,P391)-S391)),"")</f>
        <v/>
      </c>
      <c r="AA391" s="63" t="str">
        <f t="shared" ref="AA391:AA454" si="122">IF(ISNUMBER(X391),(MIN(X391,MIN(N391,Q391)-T391)),"")</f>
        <v/>
      </c>
      <c r="AB391" s="37"/>
      <c r="AC391" s="37"/>
      <c r="AD391" s="37"/>
      <c r="AE391" s="82" t="str">
        <f t="shared" ref="AE391:AE454" si="123">IF(AND(ISNUMBER(AB391),G391&gt;0),MIN(Y391/VLOOKUP(G$6,Matrix_antal_dage,4,FALSE)*(G391-AB391),30000),"")</f>
        <v/>
      </c>
      <c r="AF391" s="82" t="str">
        <f t="shared" ref="AF391:AF454" si="124">IF(AND(ISNUMBER(AC391),H391&gt;0),MIN(Z391/VLOOKUP(H$6,Matrix_antal_dage,4,FALSE)*(H391-AC391),30000),"")</f>
        <v/>
      </c>
      <c r="AG391" s="82" t="str">
        <f t="shared" ref="AG391:AG454" si="125">IF(AND(ISNUMBER(AD391),I391&gt;0),MIN(AA391/VLOOKUP(I$6,Matrix_antal_dage,4,FALSE)*(I391-AD391),30000),"")</f>
        <v/>
      </c>
      <c r="AH391" s="125" t="str">
        <f t="shared" si="109"/>
        <v/>
      </c>
      <c r="AI391" s="64" t="str">
        <f t="shared" ref="AI391:AI454" si="126">IF(ISNUMBER(AH391),MAX(SUM(AE391:AG391)-AH391,0),IF(SUM(AE391:AG391)&gt;0,SUM(AE391:AG391),""))</f>
        <v/>
      </c>
      <c r="AJ391" s="45" t="str">
        <f>IFERROR(IF(ISNUMBER('Opsparede løndele dec21-feb22'!K389),AI391+'Opsparede løndele dec21-feb22'!K389,AI391),"")</f>
        <v/>
      </c>
    </row>
    <row r="392" spans="1:36" x14ac:dyDescent="0.25">
      <c r="A392" s="50" t="str">
        <f t="shared" si="110"/>
        <v/>
      </c>
      <c r="B392" s="5"/>
      <c r="C392" s="6"/>
      <c r="D392" s="7"/>
      <c r="E392" s="8"/>
      <c r="F392" s="8"/>
      <c r="G392" s="58" t="str">
        <f t="shared" si="116"/>
        <v/>
      </c>
      <c r="H392" s="58" t="str">
        <f t="shared" si="116"/>
        <v/>
      </c>
      <c r="I392" s="58" t="str">
        <f t="shared" si="116"/>
        <v/>
      </c>
      <c r="K392" s="100" t="str">
        <f t="shared" ref="K392:K455" si="127">IF(J392="","",IF(J392="Funktionær",0.75,IF(J392="Ikke-funktionær",0.9,IF(J392="Elev/lærling",0.9))))</f>
        <v/>
      </c>
      <c r="U392" s="101"/>
      <c r="V392" s="63" t="str">
        <f t="shared" si="117"/>
        <v/>
      </c>
      <c r="W392" s="63" t="str">
        <f t="shared" si="118"/>
        <v/>
      </c>
      <c r="X392" s="63" t="str">
        <f t="shared" si="119"/>
        <v/>
      </c>
      <c r="Y392" s="63" t="str">
        <f t="shared" si="120"/>
        <v/>
      </c>
      <c r="Z392" s="63" t="str">
        <f t="shared" si="121"/>
        <v/>
      </c>
      <c r="AA392" s="63" t="str">
        <f t="shared" si="122"/>
        <v/>
      </c>
      <c r="AB392" s="37"/>
      <c r="AC392" s="37"/>
      <c r="AD392" s="37"/>
      <c r="AE392" s="82" t="str">
        <f t="shared" si="123"/>
        <v/>
      </c>
      <c r="AF392" s="82" t="str">
        <f t="shared" si="124"/>
        <v/>
      </c>
      <c r="AG392" s="82" t="str">
        <f t="shared" si="125"/>
        <v/>
      </c>
      <c r="AH392" s="125" t="str">
        <f t="shared" ref="AH392:AH455" si="128">IF(OR(ISNUMBER(AB392),ISNUMBER(AC392),ISNUMBER(AD392)),3/5*5/31*IF(AND(ISNUMBER(Y392),ISNUMBER(Z392),ISNUMBER(AA392)),SUM(Y392:AA392)/3,IF(AND(ISNUMBER(Y392),ISNUMBER(Z392)),SUM(Y392:Z392)/2,IF(AND(ISNUMBER(Y392),ISNUMBER(AA392)),SUM(Y392+AA392)/2,IF(AND(ISNUMBER(Z392),ISNUMBER(AA392)),SUM(Z392:AA392)/2,IF(ISNUMBER(Y392),Y392,IF(ISNUMBER(Z392),Z392,IF(ISNUMBER(AA392),AA392,""))))))),"")</f>
        <v/>
      </c>
      <c r="AI392" s="64" t="str">
        <f t="shared" si="126"/>
        <v/>
      </c>
      <c r="AJ392" s="45" t="str">
        <f>IFERROR(IF(ISNUMBER('Opsparede løndele dec21-feb22'!K390),AI392+'Opsparede løndele dec21-feb22'!K390,AI392),"")</f>
        <v/>
      </c>
    </row>
    <row r="393" spans="1:36" x14ac:dyDescent="0.25">
      <c r="A393" s="50" t="str">
        <f t="shared" ref="A393:A456" si="129">IF(B393="","",A392+1)</f>
        <v/>
      </c>
      <c r="B393" s="5"/>
      <c r="C393" s="6"/>
      <c r="D393" s="7"/>
      <c r="E393" s="8"/>
      <c r="F393" s="8"/>
      <c r="G393" s="58" t="str">
        <f t="shared" si="116"/>
        <v/>
      </c>
      <c r="H393" s="58" t="str">
        <f t="shared" si="116"/>
        <v/>
      </c>
      <c r="I393" s="58" t="str">
        <f t="shared" si="116"/>
        <v/>
      </c>
      <c r="K393" s="100" t="str">
        <f t="shared" si="127"/>
        <v/>
      </c>
      <c r="U393" s="101"/>
      <c r="V393" s="63" t="str">
        <f t="shared" si="117"/>
        <v/>
      </c>
      <c r="W393" s="63" t="str">
        <f t="shared" si="118"/>
        <v/>
      </c>
      <c r="X393" s="63" t="str">
        <f t="shared" si="119"/>
        <v/>
      </c>
      <c r="Y393" s="63" t="str">
        <f t="shared" si="120"/>
        <v/>
      </c>
      <c r="Z393" s="63" t="str">
        <f t="shared" si="121"/>
        <v/>
      </c>
      <c r="AA393" s="63" t="str">
        <f t="shared" si="122"/>
        <v/>
      </c>
      <c r="AB393" s="37"/>
      <c r="AC393" s="37"/>
      <c r="AD393" s="37"/>
      <c r="AE393" s="82" t="str">
        <f t="shared" si="123"/>
        <v/>
      </c>
      <c r="AF393" s="82" t="str">
        <f t="shared" si="124"/>
        <v/>
      </c>
      <c r="AG393" s="82" t="str">
        <f t="shared" si="125"/>
        <v/>
      </c>
      <c r="AH393" s="125" t="str">
        <f t="shared" si="128"/>
        <v/>
      </c>
      <c r="AI393" s="64" t="str">
        <f t="shared" si="126"/>
        <v/>
      </c>
      <c r="AJ393" s="45" t="str">
        <f>IFERROR(IF(ISNUMBER('Opsparede løndele dec21-feb22'!K391),AI393+'Opsparede løndele dec21-feb22'!K391,AI393),"")</f>
        <v/>
      </c>
    </row>
    <row r="394" spans="1:36" x14ac:dyDescent="0.25">
      <c r="A394" s="50" t="str">
        <f t="shared" si="129"/>
        <v/>
      </c>
      <c r="B394" s="5"/>
      <c r="C394" s="6"/>
      <c r="D394" s="7"/>
      <c r="E394" s="8"/>
      <c r="F394" s="8"/>
      <c r="G394" s="58" t="str">
        <f t="shared" si="116"/>
        <v/>
      </c>
      <c r="H394" s="58" t="str">
        <f t="shared" si="116"/>
        <v/>
      </c>
      <c r="I394" s="58" t="str">
        <f t="shared" si="116"/>
        <v/>
      </c>
      <c r="K394" s="100" t="str">
        <f t="shared" si="127"/>
        <v/>
      </c>
      <c r="U394" s="101"/>
      <c r="V394" s="63" t="str">
        <f t="shared" si="117"/>
        <v/>
      </c>
      <c r="W394" s="63" t="str">
        <f t="shared" si="118"/>
        <v/>
      </c>
      <c r="X394" s="63" t="str">
        <f t="shared" si="119"/>
        <v/>
      </c>
      <c r="Y394" s="63" t="str">
        <f t="shared" si="120"/>
        <v/>
      </c>
      <c r="Z394" s="63" t="str">
        <f t="shared" si="121"/>
        <v/>
      </c>
      <c r="AA394" s="63" t="str">
        <f t="shared" si="122"/>
        <v/>
      </c>
      <c r="AB394" s="37"/>
      <c r="AC394" s="37"/>
      <c r="AD394" s="37"/>
      <c r="AE394" s="82" t="str">
        <f t="shared" si="123"/>
        <v/>
      </c>
      <c r="AF394" s="82" t="str">
        <f t="shared" si="124"/>
        <v/>
      </c>
      <c r="AG394" s="82" t="str">
        <f t="shared" si="125"/>
        <v/>
      </c>
      <c r="AH394" s="125" t="str">
        <f t="shared" si="128"/>
        <v/>
      </c>
      <c r="AI394" s="64" t="str">
        <f t="shared" si="126"/>
        <v/>
      </c>
      <c r="AJ394" s="45" t="str">
        <f>IFERROR(IF(ISNUMBER('Opsparede løndele dec21-feb22'!K392),AI394+'Opsparede løndele dec21-feb22'!K392,AI394),"")</f>
        <v/>
      </c>
    </row>
    <row r="395" spans="1:36" x14ac:dyDescent="0.25">
      <c r="A395" s="50" t="str">
        <f t="shared" si="129"/>
        <v/>
      </c>
      <c r="B395" s="5"/>
      <c r="C395" s="6"/>
      <c r="D395" s="7"/>
      <c r="E395" s="8"/>
      <c r="F395" s="8"/>
      <c r="G395" s="58" t="str">
        <f t="shared" si="116"/>
        <v/>
      </c>
      <c r="H395" s="58" t="str">
        <f t="shared" si="116"/>
        <v/>
      </c>
      <c r="I395" s="58" t="str">
        <f t="shared" si="116"/>
        <v/>
      </c>
      <c r="K395" s="100" t="str">
        <f t="shared" si="127"/>
        <v/>
      </c>
      <c r="U395" s="101"/>
      <c r="V395" s="63" t="str">
        <f t="shared" si="117"/>
        <v/>
      </c>
      <c r="W395" s="63" t="str">
        <f t="shared" si="118"/>
        <v/>
      </c>
      <c r="X395" s="63" t="str">
        <f t="shared" si="119"/>
        <v/>
      </c>
      <c r="Y395" s="63" t="str">
        <f t="shared" si="120"/>
        <v/>
      </c>
      <c r="Z395" s="63" t="str">
        <f t="shared" si="121"/>
        <v/>
      </c>
      <c r="AA395" s="63" t="str">
        <f t="shared" si="122"/>
        <v/>
      </c>
      <c r="AB395" s="37"/>
      <c r="AC395" s="37"/>
      <c r="AD395" s="37"/>
      <c r="AE395" s="82" t="str">
        <f t="shared" si="123"/>
        <v/>
      </c>
      <c r="AF395" s="82" t="str">
        <f t="shared" si="124"/>
        <v/>
      </c>
      <c r="AG395" s="82" t="str">
        <f t="shared" si="125"/>
        <v/>
      </c>
      <c r="AH395" s="125" t="str">
        <f t="shared" si="128"/>
        <v/>
      </c>
      <c r="AI395" s="64" t="str">
        <f t="shared" si="126"/>
        <v/>
      </c>
      <c r="AJ395" s="45" t="str">
        <f>IFERROR(IF(ISNUMBER('Opsparede løndele dec21-feb22'!K393),AI395+'Opsparede løndele dec21-feb22'!K393,AI395),"")</f>
        <v/>
      </c>
    </row>
    <row r="396" spans="1:36" x14ac:dyDescent="0.25">
      <c r="A396" s="50" t="str">
        <f t="shared" si="129"/>
        <v/>
      </c>
      <c r="B396" s="5"/>
      <c r="C396" s="6"/>
      <c r="D396" s="7"/>
      <c r="E396" s="8"/>
      <c r="F396" s="8"/>
      <c r="G396" s="58" t="str">
        <f t="shared" si="116"/>
        <v/>
      </c>
      <c r="H396" s="58" t="str">
        <f t="shared" si="116"/>
        <v/>
      </c>
      <c r="I396" s="58" t="str">
        <f t="shared" si="116"/>
        <v/>
      </c>
      <c r="K396" s="100" t="str">
        <f t="shared" si="127"/>
        <v/>
      </c>
      <c r="U396" s="101"/>
      <c r="V396" s="63" t="str">
        <f t="shared" si="117"/>
        <v/>
      </c>
      <c r="W396" s="63" t="str">
        <f t="shared" si="118"/>
        <v/>
      </c>
      <c r="X396" s="63" t="str">
        <f t="shared" si="119"/>
        <v/>
      </c>
      <c r="Y396" s="63" t="str">
        <f t="shared" si="120"/>
        <v/>
      </c>
      <c r="Z396" s="63" t="str">
        <f t="shared" si="121"/>
        <v/>
      </c>
      <c r="AA396" s="63" t="str">
        <f t="shared" si="122"/>
        <v/>
      </c>
      <c r="AB396" s="37"/>
      <c r="AC396" s="37"/>
      <c r="AD396" s="37"/>
      <c r="AE396" s="82" t="str">
        <f t="shared" si="123"/>
        <v/>
      </c>
      <c r="AF396" s="82" t="str">
        <f t="shared" si="124"/>
        <v/>
      </c>
      <c r="AG396" s="82" t="str">
        <f t="shared" si="125"/>
        <v/>
      </c>
      <c r="AH396" s="125" t="str">
        <f t="shared" si="128"/>
        <v/>
      </c>
      <c r="AI396" s="64" t="str">
        <f t="shared" si="126"/>
        <v/>
      </c>
      <c r="AJ396" s="45" t="str">
        <f>IFERROR(IF(ISNUMBER('Opsparede løndele dec21-feb22'!K394),AI396+'Opsparede løndele dec21-feb22'!K394,AI396),"")</f>
        <v/>
      </c>
    </row>
    <row r="397" spans="1:36" x14ac:dyDescent="0.25">
      <c r="A397" s="50" t="str">
        <f t="shared" si="129"/>
        <v/>
      </c>
      <c r="B397" s="5"/>
      <c r="C397" s="6"/>
      <c r="D397" s="7"/>
      <c r="E397" s="8"/>
      <c r="F397" s="8"/>
      <c r="G397" s="58" t="str">
        <f t="shared" ref="G397:I406" si="130">IF(AND(ISNUMBER($E397),ISNUMBER($F397)),MAX(MIN(NETWORKDAYS(IF($E397&lt;=VLOOKUP(G$6,Matrix_antal_dage,5,FALSE),VLOOKUP(G$6,Matrix_antal_dage,5,FALSE),$E397),IF($F397&gt;=VLOOKUP(G$6,Matrix_antal_dage,6,FALSE),VLOOKUP(G$6,Matrix_antal_dage,6,FALSE),$F397),helligdage),VLOOKUP(G$6,Matrix_antal_dage,7,FALSE)),0),"")</f>
        <v/>
      </c>
      <c r="H397" s="58" t="str">
        <f t="shared" si="130"/>
        <v/>
      </c>
      <c r="I397" s="58" t="str">
        <f t="shared" si="130"/>
        <v/>
      </c>
      <c r="K397" s="100" t="str">
        <f t="shared" si="127"/>
        <v/>
      </c>
      <c r="U397" s="101"/>
      <c r="V397" s="63" t="str">
        <f t="shared" si="117"/>
        <v/>
      </c>
      <c r="W397" s="63" t="str">
        <f t="shared" si="118"/>
        <v/>
      </c>
      <c r="X397" s="63" t="str">
        <f t="shared" si="119"/>
        <v/>
      </c>
      <c r="Y397" s="63" t="str">
        <f t="shared" si="120"/>
        <v/>
      </c>
      <c r="Z397" s="63" t="str">
        <f t="shared" si="121"/>
        <v/>
      </c>
      <c r="AA397" s="63" t="str">
        <f t="shared" si="122"/>
        <v/>
      </c>
      <c r="AB397" s="37"/>
      <c r="AC397" s="37"/>
      <c r="AD397" s="37"/>
      <c r="AE397" s="82" t="str">
        <f t="shared" si="123"/>
        <v/>
      </c>
      <c r="AF397" s="82" t="str">
        <f t="shared" si="124"/>
        <v/>
      </c>
      <c r="AG397" s="82" t="str">
        <f t="shared" si="125"/>
        <v/>
      </c>
      <c r="AH397" s="125" t="str">
        <f t="shared" si="128"/>
        <v/>
      </c>
      <c r="AI397" s="64" t="str">
        <f t="shared" si="126"/>
        <v/>
      </c>
      <c r="AJ397" s="45" t="str">
        <f>IFERROR(IF(ISNUMBER('Opsparede løndele dec21-feb22'!K395),AI397+'Opsparede løndele dec21-feb22'!K395,AI397),"")</f>
        <v/>
      </c>
    </row>
    <row r="398" spans="1:36" x14ac:dyDescent="0.25">
      <c r="A398" s="50" t="str">
        <f t="shared" si="129"/>
        <v/>
      </c>
      <c r="B398" s="5"/>
      <c r="C398" s="6"/>
      <c r="D398" s="7"/>
      <c r="E398" s="8"/>
      <c r="F398" s="8"/>
      <c r="G398" s="58" t="str">
        <f t="shared" si="130"/>
        <v/>
      </c>
      <c r="H398" s="58" t="str">
        <f t="shared" si="130"/>
        <v/>
      </c>
      <c r="I398" s="58" t="str">
        <f t="shared" si="130"/>
        <v/>
      </c>
      <c r="K398" s="100" t="str">
        <f t="shared" si="127"/>
        <v/>
      </c>
      <c r="U398" s="101"/>
      <c r="V398" s="63" t="str">
        <f t="shared" si="117"/>
        <v/>
      </c>
      <c r="W398" s="63" t="str">
        <f t="shared" si="118"/>
        <v/>
      </c>
      <c r="X398" s="63" t="str">
        <f t="shared" si="119"/>
        <v/>
      </c>
      <c r="Y398" s="63" t="str">
        <f t="shared" si="120"/>
        <v/>
      </c>
      <c r="Z398" s="63" t="str">
        <f t="shared" si="121"/>
        <v/>
      </c>
      <c r="AA398" s="63" t="str">
        <f t="shared" si="122"/>
        <v/>
      </c>
      <c r="AB398" s="37"/>
      <c r="AC398" s="37"/>
      <c r="AD398" s="37"/>
      <c r="AE398" s="82" t="str">
        <f t="shared" si="123"/>
        <v/>
      </c>
      <c r="AF398" s="82" t="str">
        <f t="shared" si="124"/>
        <v/>
      </c>
      <c r="AG398" s="82" t="str">
        <f t="shared" si="125"/>
        <v/>
      </c>
      <c r="AH398" s="125" t="str">
        <f t="shared" si="128"/>
        <v/>
      </c>
      <c r="AI398" s="64" t="str">
        <f t="shared" si="126"/>
        <v/>
      </c>
      <c r="AJ398" s="45" t="str">
        <f>IFERROR(IF(ISNUMBER('Opsparede løndele dec21-feb22'!K396),AI398+'Opsparede løndele dec21-feb22'!K396,AI398),"")</f>
        <v/>
      </c>
    </row>
    <row r="399" spans="1:36" x14ac:dyDescent="0.25">
      <c r="A399" s="50" t="str">
        <f t="shared" si="129"/>
        <v/>
      </c>
      <c r="B399" s="5"/>
      <c r="C399" s="6"/>
      <c r="D399" s="7"/>
      <c r="E399" s="8"/>
      <c r="F399" s="8"/>
      <c r="G399" s="58" t="str">
        <f t="shared" si="130"/>
        <v/>
      </c>
      <c r="H399" s="58" t="str">
        <f t="shared" si="130"/>
        <v/>
      </c>
      <c r="I399" s="58" t="str">
        <f t="shared" si="130"/>
        <v/>
      </c>
      <c r="K399" s="100" t="str">
        <f t="shared" si="127"/>
        <v/>
      </c>
      <c r="U399" s="101"/>
      <c r="V399" s="63" t="str">
        <f t="shared" si="117"/>
        <v/>
      </c>
      <c r="W399" s="63" t="str">
        <f t="shared" si="118"/>
        <v/>
      </c>
      <c r="X399" s="63" t="str">
        <f t="shared" si="119"/>
        <v/>
      </c>
      <c r="Y399" s="63" t="str">
        <f t="shared" si="120"/>
        <v/>
      </c>
      <c r="Z399" s="63" t="str">
        <f t="shared" si="121"/>
        <v/>
      </c>
      <c r="AA399" s="63" t="str">
        <f t="shared" si="122"/>
        <v/>
      </c>
      <c r="AB399" s="37"/>
      <c r="AC399" s="37"/>
      <c r="AD399" s="37"/>
      <c r="AE399" s="82" t="str">
        <f t="shared" si="123"/>
        <v/>
      </c>
      <c r="AF399" s="82" t="str">
        <f t="shared" si="124"/>
        <v/>
      </c>
      <c r="AG399" s="82" t="str">
        <f t="shared" si="125"/>
        <v/>
      </c>
      <c r="AH399" s="125" t="str">
        <f t="shared" si="128"/>
        <v/>
      </c>
      <c r="AI399" s="64" t="str">
        <f t="shared" si="126"/>
        <v/>
      </c>
      <c r="AJ399" s="45" t="str">
        <f>IFERROR(IF(ISNUMBER('Opsparede løndele dec21-feb22'!K397),AI399+'Opsparede løndele dec21-feb22'!K397,AI399),"")</f>
        <v/>
      </c>
    </row>
    <row r="400" spans="1:36" x14ac:dyDescent="0.25">
      <c r="A400" s="50" t="str">
        <f t="shared" si="129"/>
        <v/>
      </c>
      <c r="B400" s="5"/>
      <c r="C400" s="6"/>
      <c r="D400" s="7"/>
      <c r="E400" s="8"/>
      <c r="F400" s="8"/>
      <c r="G400" s="58" t="str">
        <f t="shared" si="130"/>
        <v/>
      </c>
      <c r="H400" s="58" t="str">
        <f t="shared" si="130"/>
        <v/>
      </c>
      <c r="I400" s="58" t="str">
        <f t="shared" si="130"/>
        <v/>
      </c>
      <c r="K400" s="100" t="str">
        <f t="shared" si="127"/>
        <v/>
      </c>
      <c r="U400" s="101"/>
      <c r="V400" s="63" t="str">
        <f t="shared" si="117"/>
        <v/>
      </c>
      <c r="W400" s="63" t="str">
        <f t="shared" si="118"/>
        <v/>
      </c>
      <c r="X400" s="63" t="str">
        <f t="shared" si="119"/>
        <v/>
      </c>
      <c r="Y400" s="63" t="str">
        <f t="shared" si="120"/>
        <v/>
      </c>
      <c r="Z400" s="63" t="str">
        <f t="shared" si="121"/>
        <v/>
      </c>
      <c r="AA400" s="63" t="str">
        <f t="shared" si="122"/>
        <v/>
      </c>
      <c r="AB400" s="37"/>
      <c r="AC400" s="37"/>
      <c r="AD400" s="37"/>
      <c r="AE400" s="82" t="str">
        <f t="shared" si="123"/>
        <v/>
      </c>
      <c r="AF400" s="82" t="str">
        <f t="shared" si="124"/>
        <v/>
      </c>
      <c r="AG400" s="82" t="str">
        <f t="shared" si="125"/>
        <v/>
      </c>
      <c r="AH400" s="125" t="str">
        <f t="shared" si="128"/>
        <v/>
      </c>
      <c r="AI400" s="64" t="str">
        <f t="shared" si="126"/>
        <v/>
      </c>
      <c r="AJ400" s="45" t="str">
        <f>IFERROR(IF(ISNUMBER('Opsparede løndele dec21-feb22'!K398),AI400+'Opsparede løndele dec21-feb22'!K398,AI400),"")</f>
        <v/>
      </c>
    </row>
    <row r="401" spans="1:36" x14ac:dyDescent="0.25">
      <c r="A401" s="50" t="str">
        <f t="shared" si="129"/>
        <v/>
      </c>
      <c r="B401" s="5"/>
      <c r="C401" s="6"/>
      <c r="D401" s="7"/>
      <c r="E401" s="8"/>
      <c r="F401" s="8"/>
      <c r="G401" s="58" t="str">
        <f t="shared" si="130"/>
        <v/>
      </c>
      <c r="H401" s="58" t="str">
        <f t="shared" si="130"/>
        <v/>
      </c>
      <c r="I401" s="58" t="str">
        <f t="shared" si="130"/>
        <v/>
      </c>
      <c r="K401" s="100" t="str">
        <f t="shared" si="127"/>
        <v/>
      </c>
      <c r="U401" s="101"/>
      <c r="V401" s="63" t="str">
        <f t="shared" si="117"/>
        <v/>
      </c>
      <c r="W401" s="63" t="str">
        <f t="shared" si="118"/>
        <v/>
      </c>
      <c r="X401" s="63" t="str">
        <f t="shared" si="119"/>
        <v/>
      </c>
      <c r="Y401" s="63" t="str">
        <f t="shared" si="120"/>
        <v/>
      </c>
      <c r="Z401" s="63" t="str">
        <f t="shared" si="121"/>
        <v/>
      </c>
      <c r="AA401" s="63" t="str">
        <f t="shared" si="122"/>
        <v/>
      </c>
      <c r="AB401" s="37"/>
      <c r="AC401" s="37"/>
      <c r="AD401" s="37"/>
      <c r="AE401" s="82" t="str">
        <f t="shared" si="123"/>
        <v/>
      </c>
      <c r="AF401" s="82" t="str">
        <f t="shared" si="124"/>
        <v/>
      </c>
      <c r="AG401" s="82" t="str">
        <f t="shared" si="125"/>
        <v/>
      </c>
      <c r="AH401" s="125" t="str">
        <f t="shared" si="128"/>
        <v/>
      </c>
      <c r="AI401" s="64" t="str">
        <f t="shared" si="126"/>
        <v/>
      </c>
      <c r="AJ401" s="45" t="str">
        <f>IFERROR(IF(ISNUMBER('Opsparede løndele dec21-feb22'!K399),AI401+'Opsparede løndele dec21-feb22'!K399,AI401),"")</f>
        <v/>
      </c>
    </row>
    <row r="402" spans="1:36" x14ac:dyDescent="0.25">
      <c r="A402" s="50" t="str">
        <f t="shared" si="129"/>
        <v/>
      </c>
      <c r="B402" s="5"/>
      <c r="C402" s="6"/>
      <c r="D402" s="7"/>
      <c r="E402" s="8"/>
      <c r="F402" s="8"/>
      <c r="G402" s="58" t="str">
        <f t="shared" si="130"/>
        <v/>
      </c>
      <c r="H402" s="58" t="str">
        <f t="shared" si="130"/>
        <v/>
      </c>
      <c r="I402" s="58" t="str">
        <f t="shared" si="130"/>
        <v/>
      </c>
      <c r="K402" s="100" t="str">
        <f t="shared" si="127"/>
        <v/>
      </c>
      <c r="U402" s="101"/>
      <c r="V402" s="63" t="str">
        <f t="shared" si="117"/>
        <v/>
      </c>
      <c r="W402" s="63" t="str">
        <f t="shared" si="118"/>
        <v/>
      </c>
      <c r="X402" s="63" t="str">
        <f t="shared" si="119"/>
        <v/>
      </c>
      <c r="Y402" s="63" t="str">
        <f t="shared" si="120"/>
        <v/>
      </c>
      <c r="Z402" s="63" t="str">
        <f t="shared" si="121"/>
        <v/>
      </c>
      <c r="AA402" s="63" t="str">
        <f t="shared" si="122"/>
        <v/>
      </c>
      <c r="AB402" s="37"/>
      <c r="AC402" s="37"/>
      <c r="AD402" s="37"/>
      <c r="AE402" s="82" t="str">
        <f t="shared" si="123"/>
        <v/>
      </c>
      <c r="AF402" s="82" t="str">
        <f t="shared" si="124"/>
        <v/>
      </c>
      <c r="AG402" s="82" t="str">
        <f t="shared" si="125"/>
        <v/>
      </c>
      <c r="AH402" s="125" t="str">
        <f t="shared" si="128"/>
        <v/>
      </c>
      <c r="AI402" s="64" t="str">
        <f t="shared" si="126"/>
        <v/>
      </c>
      <c r="AJ402" s="45" t="str">
        <f>IFERROR(IF(ISNUMBER('Opsparede løndele dec21-feb22'!K400),AI402+'Opsparede løndele dec21-feb22'!K400,AI402),"")</f>
        <v/>
      </c>
    </row>
    <row r="403" spans="1:36" x14ac:dyDescent="0.25">
      <c r="A403" s="50" t="str">
        <f t="shared" si="129"/>
        <v/>
      </c>
      <c r="B403" s="5"/>
      <c r="C403" s="6"/>
      <c r="D403" s="7"/>
      <c r="E403" s="8"/>
      <c r="F403" s="8"/>
      <c r="G403" s="58" t="str">
        <f t="shared" si="130"/>
        <v/>
      </c>
      <c r="H403" s="58" t="str">
        <f t="shared" si="130"/>
        <v/>
      </c>
      <c r="I403" s="58" t="str">
        <f t="shared" si="130"/>
        <v/>
      </c>
      <c r="K403" s="100" t="str">
        <f t="shared" si="127"/>
        <v/>
      </c>
      <c r="U403" s="101"/>
      <c r="V403" s="63" t="str">
        <f t="shared" si="117"/>
        <v/>
      </c>
      <c r="W403" s="63" t="str">
        <f t="shared" si="118"/>
        <v/>
      </c>
      <c r="X403" s="63" t="str">
        <f t="shared" si="119"/>
        <v/>
      </c>
      <c r="Y403" s="63" t="str">
        <f t="shared" si="120"/>
        <v/>
      </c>
      <c r="Z403" s="63" t="str">
        <f t="shared" si="121"/>
        <v/>
      </c>
      <c r="AA403" s="63" t="str">
        <f t="shared" si="122"/>
        <v/>
      </c>
      <c r="AB403" s="37"/>
      <c r="AC403" s="37"/>
      <c r="AD403" s="37"/>
      <c r="AE403" s="82" t="str">
        <f t="shared" si="123"/>
        <v/>
      </c>
      <c r="AF403" s="82" t="str">
        <f t="shared" si="124"/>
        <v/>
      </c>
      <c r="AG403" s="82" t="str">
        <f t="shared" si="125"/>
        <v/>
      </c>
      <c r="AH403" s="125" t="str">
        <f t="shared" si="128"/>
        <v/>
      </c>
      <c r="AI403" s="64" t="str">
        <f t="shared" si="126"/>
        <v/>
      </c>
      <c r="AJ403" s="45" t="str">
        <f>IFERROR(IF(ISNUMBER('Opsparede løndele dec21-feb22'!K401),AI403+'Opsparede løndele dec21-feb22'!K401,AI403),"")</f>
        <v/>
      </c>
    </row>
    <row r="404" spans="1:36" x14ac:dyDescent="0.25">
      <c r="A404" s="50" t="str">
        <f t="shared" si="129"/>
        <v/>
      </c>
      <c r="B404" s="5"/>
      <c r="C404" s="6"/>
      <c r="D404" s="7"/>
      <c r="E404" s="8"/>
      <c r="F404" s="8"/>
      <c r="G404" s="58" t="str">
        <f t="shared" si="130"/>
        <v/>
      </c>
      <c r="H404" s="58" t="str">
        <f t="shared" si="130"/>
        <v/>
      </c>
      <c r="I404" s="58" t="str">
        <f t="shared" si="130"/>
        <v/>
      </c>
      <c r="K404" s="100" t="str">
        <f t="shared" si="127"/>
        <v/>
      </c>
      <c r="U404" s="101"/>
      <c r="V404" s="63" t="str">
        <f t="shared" si="117"/>
        <v/>
      </c>
      <c r="W404" s="63" t="str">
        <f t="shared" si="118"/>
        <v/>
      </c>
      <c r="X404" s="63" t="str">
        <f t="shared" si="119"/>
        <v/>
      </c>
      <c r="Y404" s="63" t="str">
        <f t="shared" si="120"/>
        <v/>
      </c>
      <c r="Z404" s="63" t="str">
        <f t="shared" si="121"/>
        <v/>
      </c>
      <c r="AA404" s="63" t="str">
        <f t="shared" si="122"/>
        <v/>
      </c>
      <c r="AB404" s="37"/>
      <c r="AC404" s="37"/>
      <c r="AD404" s="37"/>
      <c r="AE404" s="82" t="str">
        <f t="shared" si="123"/>
        <v/>
      </c>
      <c r="AF404" s="82" t="str">
        <f t="shared" si="124"/>
        <v/>
      </c>
      <c r="AG404" s="82" t="str">
        <f t="shared" si="125"/>
        <v/>
      </c>
      <c r="AH404" s="125" t="str">
        <f t="shared" si="128"/>
        <v/>
      </c>
      <c r="AI404" s="64" t="str">
        <f t="shared" si="126"/>
        <v/>
      </c>
      <c r="AJ404" s="45" t="str">
        <f>IFERROR(IF(ISNUMBER('Opsparede løndele dec21-feb22'!K402),AI404+'Opsparede løndele dec21-feb22'!K402,AI404),"")</f>
        <v/>
      </c>
    </row>
    <row r="405" spans="1:36" x14ac:dyDescent="0.25">
      <c r="A405" s="50" t="str">
        <f t="shared" si="129"/>
        <v/>
      </c>
      <c r="B405" s="5"/>
      <c r="C405" s="6"/>
      <c r="D405" s="7"/>
      <c r="E405" s="8"/>
      <c r="F405" s="8"/>
      <c r="G405" s="58" t="str">
        <f t="shared" si="130"/>
        <v/>
      </c>
      <c r="H405" s="58" t="str">
        <f t="shared" si="130"/>
        <v/>
      </c>
      <c r="I405" s="58" t="str">
        <f t="shared" si="130"/>
        <v/>
      </c>
      <c r="K405" s="100" t="str">
        <f t="shared" si="127"/>
        <v/>
      </c>
      <c r="U405" s="101"/>
      <c r="V405" s="63" t="str">
        <f t="shared" si="117"/>
        <v/>
      </c>
      <c r="W405" s="63" t="str">
        <f t="shared" si="118"/>
        <v/>
      </c>
      <c r="X405" s="63" t="str">
        <f t="shared" si="119"/>
        <v/>
      </c>
      <c r="Y405" s="63" t="str">
        <f t="shared" si="120"/>
        <v/>
      </c>
      <c r="Z405" s="63" t="str">
        <f t="shared" si="121"/>
        <v/>
      </c>
      <c r="AA405" s="63" t="str">
        <f t="shared" si="122"/>
        <v/>
      </c>
      <c r="AB405" s="37"/>
      <c r="AC405" s="37"/>
      <c r="AD405" s="37"/>
      <c r="AE405" s="82" t="str">
        <f t="shared" si="123"/>
        <v/>
      </c>
      <c r="AF405" s="82" t="str">
        <f t="shared" si="124"/>
        <v/>
      </c>
      <c r="AG405" s="82" t="str">
        <f t="shared" si="125"/>
        <v/>
      </c>
      <c r="AH405" s="125" t="str">
        <f t="shared" si="128"/>
        <v/>
      </c>
      <c r="AI405" s="64" t="str">
        <f t="shared" si="126"/>
        <v/>
      </c>
      <c r="AJ405" s="45" t="str">
        <f>IFERROR(IF(ISNUMBER('Opsparede løndele dec21-feb22'!K403),AI405+'Opsparede løndele dec21-feb22'!K403,AI405),"")</f>
        <v/>
      </c>
    </row>
    <row r="406" spans="1:36" x14ac:dyDescent="0.25">
      <c r="A406" s="50" t="str">
        <f t="shared" si="129"/>
        <v/>
      </c>
      <c r="B406" s="5"/>
      <c r="C406" s="6"/>
      <c r="D406" s="7"/>
      <c r="E406" s="8"/>
      <c r="F406" s="8"/>
      <c r="G406" s="58" t="str">
        <f t="shared" si="130"/>
        <v/>
      </c>
      <c r="H406" s="58" t="str">
        <f t="shared" si="130"/>
        <v/>
      </c>
      <c r="I406" s="58" t="str">
        <f t="shared" si="130"/>
        <v/>
      </c>
      <c r="K406" s="100" t="str">
        <f t="shared" si="127"/>
        <v/>
      </c>
      <c r="U406" s="101"/>
      <c r="V406" s="63" t="str">
        <f t="shared" si="117"/>
        <v/>
      </c>
      <c r="W406" s="63" t="str">
        <f t="shared" si="118"/>
        <v/>
      </c>
      <c r="X406" s="63" t="str">
        <f t="shared" si="119"/>
        <v/>
      </c>
      <c r="Y406" s="63" t="str">
        <f t="shared" si="120"/>
        <v/>
      </c>
      <c r="Z406" s="63" t="str">
        <f t="shared" si="121"/>
        <v/>
      </c>
      <c r="AA406" s="63" t="str">
        <f t="shared" si="122"/>
        <v/>
      </c>
      <c r="AB406" s="37"/>
      <c r="AC406" s="37"/>
      <c r="AD406" s="37"/>
      <c r="AE406" s="82" t="str">
        <f t="shared" si="123"/>
        <v/>
      </c>
      <c r="AF406" s="82" t="str">
        <f t="shared" si="124"/>
        <v/>
      </c>
      <c r="AG406" s="82" t="str">
        <f t="shared" si="125"/>
        <v/>
      </c>
      <c r="AH406" s="125" t="str">
        <f t="shared" si="128"/>
        <v/>
      </c>
      <c r="AI406" s="64" t="str">
        <f t="shared" si="126"/>
        <v/>
      </c>
      <c r="AJ406" s="45" t="str">
        <f>IFERROR(IF(ISNUMBER('Opsparede løndele dec21-feb22'!K404),AI406+'Opsparede løndele dec21-feb22'!K404,AI406),"")</f>
        <v/>
      </c>
    </row>
    <row r="407" spans="1:36" x14ac:dyDescent="0.25">
      <c r="A407" s="50" t="str">
        <f t="shared" si="129"/>
        <v/>
      </c>
      <c r="B407" s="5"/>
      <c r="C407" s="6"/>
      <c r="D407" s="7"/>
      <c r="E407" s="8"/>
      <c r="F407" s="8"/>
      <c r="G407" s="58" t="str">
        <f t="shared" ref="G407:I416" si="131">IF(AND(ISNUMBER($E407),ISNUMBER($F407)),MAX(MIN(NETWORKDAYS(IF($E407&lt;=VLOOKUP(G$6,Matrix_antal_dage,5,FALSE),VLOOKUP(G$6,Matrix_antal_dage,5,FALSE),$E407),IF($F407&gt;=VLOOKUP(G$6,Matrix_antal_dage,6,FALSE),VLOOKUP(G$6,Matrix_antal_dage,6,FALSE),$F407),helligdage),VLOOKUP(G$6,Matrix_antal_dage,7,FALSE)),0),"")</f>
        <v/>
      </c>
      <c r="H407" s="58" t="str">
        <f t="shared" si="131"/>
        <v/>
      </c>
      <c r="I407" s="58" t="str">
        <f t="shared" si="131"/>
        <v/>
      </c>
      <c r="K407" s="100" t="str">
        <f t="shared" si="127"/>
        <v/>
      </c>
      <c r="U407" s="101"/>
      <c r="V407" s="63" t="str">
        <f t="shared" si="117"/>
        <v/>
      </c>
      <c r="W407" s="63" t="str">
        <f t="shared" si="118"/>
        <v/>
      </c>
      <c r="X407" s="63" t="str">
        <f t="shared" si="119"/>
        <v/>
      </c>
      <c r="Y407" s="63" t="str">
        <f t="shared" si="120"/>
        <v/>
      </c>
      <c r="Z407" s="63" t="str">
        <f t="shared" si="121"/>
        <v/>
      </c>
      <c r="AA407" s="63" t="str">
        <f t="shared" si="122"/>
        <v/>
      </c>
      <c r="AB407" s="37"/>
      <c r="AC407" s="37"/>
      <c r="AD407" s="37"/>
      <c r="AE407" s="82" t="str">
        <f t="shared" si="123"/>
        <v/>
      </c>
      <c r="AF407" s="82" t="str">
        <f t="shared" si="124"/>
        <v/>
      </c>
      <c r="AG407" s="82" t="str">
        <f t="shared" si="125"/>
        <v/>
      </c>
      <c r="AH407" s="125" t="str">
        <f t="shared" si="128"/>
        <v/>
      </c>
      <c r="AI407" s="64" t="str">
        <f t="shared" si="126"/>
        <v/>
      </c>
      <c r="AJ407" s="45" t="str">
        <f>IFERROR(IF(ISNUMBER('Opsparede løndele dec21-feb22'!K405),AI407+'Opsparede løndele dec21-feb22'!K405,AI407),"")</f>
        <v/>
      </c>
    </row>
    <row r="408" spans="1:36" x14ac:dyDescent="0.25">
      <c r="A408" s="50" t="str">
        <f t="shared" si="129"/>
        <v/>
      </c>
      <c r="B408" s="5"/>
      <c r="C408" s="6"/>
      <c r="D408" s="7"/>
      <c r="E408" s="8"/>
      <c r="F408" s="8"/>
      <c r="G408" s="58" t="str">
        <f t="shared" si="131"/>
        <v/>
      </c>
      <c r="H408" s="58" t="str">
        <f t="shared" si="131"/>
        <v/>
      </c>
      <c r="I408" s="58" t="str">
        <f t="shared" si="131"/>
        <v/>
      </c>
      <c r="K408" s="100" t="str">
        <f t="shared" si="127"/>
        <v/>
      </c>
      <c r="U408" s="101"/>
      <c r="V408" s="63" t="str">
        <f t="shared" si="117"/>
        <v/>
      </c>
      <c r="W408" s="63" t="str">
        <f t="shared" si="118"/>
        <v/>
      </c>
      <c r="X408" s="63" t="str">
        <f t="shared" si="119"/>
        <v/>
      </c>
      <c r="Y408" s="63" t="str">
        <f t="shared" si="120"/>
        <v/>
      </c>
      <c r="Z408" s="63" t="str">
        <f t="shared" si="121"/>
        <v/>
      </c>
      <c r="AA408" s="63" t="str">
        <f t="shared" si="122"/>
        <v/>
      </c>
      <c r="AB408" s="37"/>
      <c r="AC408" s="37"/>
      <c r="AD408" s="37"/>
      <c r="AE408" s="82" t="str">
        <f t="shared" si="123"/>
        <v/>
      </c>
      <c r="AF408" s="82" t="str">
        <f t="shared" si="124"/>
        <v/>
      </c>
      <c r="AG408" s="82" t="str">
        <f t="shared" si="125"/>
        <v/>
      </c>
      <c r="AH408" s="125" t="str">
        <f t="shared" si="128"/>
        <v/>
      </c>
      <c r="AI408" s="64" t="str">
        <f t="shared" si="126"/>
        <v/>
      </c>
      <c r="AJ408" s="45" t="str">
        <f>IFERROR(IF(ISNUMBER('Opsparede løndele dec21-feb22'!K406),AI408+'Opsparede løndele dec21-feb22'!K406,AI408),"")</f>
        <v/>
      </c>
    </row>
    <row r="409" spans="1:36" x14ac:dyDescent="0.25">
      <c r="A409" s="50" t="str">
        <f t="shared" si="129"/>
        <v/>
      </c>
      <c r="B409" s="5"/>
      <c r="C409" s="6"/>
      <c r="D409" s="7"/>
      <c r="E409" s="8"/>
      <c r="F409" s="8"/>
      <c r="G409" s="58" t="str">
        <f t="shared" si="131"/>
        <v/>
      </c>
      <c r="H409" s="58" t="str">
        <f t="shared" si="131"/>
        <v/>
      </c>
      <c r="I409" s="58" t="str">
        <f t="shared" si="131"/>
        <v/>
      </c>
      <c r="K409" s="100" t="str">
        <f t="shared" si="127"/>
        <v/>
      </c>
      <c r="U409" s="101"/>
      <c r="V409" s="63" t="str">
        <f t="shared" si="117"/>
        <v/>
      </c>
      <c r="W409" s="63" t="str">
        <f t="shared" si="118"/>
        <v/>
      </c>
      <c r="X409" s="63" t="str">
        <f t="shared" si="119"/>
        <v/>
      </c>
      <c r="Y409" s="63" t="str">
        <f t="shared" si="120"/>
        <v/>
      </c>
      <c r="Z409" s="63" t="str">
        <f t="shared" si="121"/>
        <v/>
      </c>
      <c r="AA409" s="63" t="str">
        <f t="shared" si="122"/>
        <v/>
      </c>
      <c r="AB409" s="37"/>
      <c r="AC409" s="37"/>
      <c r="AD409" s="37"/>
      <c r="AE409" s="82" t="str">
        <f t="shared" si="123"/>
        <v/>
      </c>
      <c r="AF409" s="82" t="str">
        <f t="shared" si="124"/>
        <v/>
      </c>
      <c r="AG409" s="82" t="str">
        <f t="shared" si="125"/>
        <v/>
      </c>
      <c r="AH409" s="125" t="str">
        <f t="shared" si="128"/>
        <v/>
      </c>
      <c r="AI409" s="64" t="str">
        <f t="shared" si="126"/>
        <v/>
      </c>
      <c r="AJ409" s="45" t="str">
        <f>IFERROR(IF(ISNUMBER('Opsparede løndele dec21-feb22'!K407),AI409+'Opsparede løndele dec21-feb22'!K407,AI409),"")</f>
        <v/>
      </c>
    </row>
    <row r="410" spans="1:36" x14ac:dyDescent="0.25">
      <c r="A410" s="50" t="str">
        <f t="shared" si="129"/>
        <v/>
      </c>
      <c r="B410" s="5"/>
      <c r="C410" s="6"/>
      <c r="D410" s="7"/>
      <c r="E410" s="8"/>
      <c r="F410" s="8"/>
      <c r="G410" s="58" t="str">
        <f t="shared" si="131"/>
        <v/>
      </c>
      <c r="H410" s="58" t="str">
        <f t="shared" si="131"/>
        <v/>
      </c>
      <c r="I410" s="58" t="str">
        <f t="shared" si="131"/>
        <v/>
      </c>
      <c r="K410" s="100" t="str">
        <f t="shared" si="127"/>
        <v/>
      </c>
      <c r="U410" s="101"/>
      <c r="V410" s="63" t="str">
        <f t="shared" si="117"/>
        <v/>
      </c>
      <c r="W410" s="63" t="str">
        <f t="shared" si="118"/>
        <v/>
      </c>
      <c r="X410" s="63" t="str">
        <f t="shared" si="119"/>
        <v/>
      </c>
      <c r="Y410" s="63" t="str">
        <f t="shared" si="120"/>
        <v/>
      </c>
      <c r="Z410" s="63" t="str">
        <f t="shared" si="121"/>
        <v/>
      </c>
      <c r="AA410" s="63" t="str">
        <f t="shared" si="122"/>
        <v/>
      </c>
      <c r="AB410" s="37"/>
      <c r="AC410" s="37"/>
      <c r="AD410" s="37"/>
      <c r="AE410" s="82" t="str">
        <f t="shared" si="123"/>
        <v/>
      </c>
      <c r="AF410" s="82" t="str">
        <f t="shared" si="124"/>
        <v/>
      </c>
      <c r="AG410" s="82" t="str">
        <f t="shared" si="125"/>
        <v/>
      </c>
      <c r="AH410" s="125" t="str">
        <f t="shared" si="128"/>
        <v/>
      </c>
      <c r="AI410" s="64" t="str">
        <f t="shared" si="126"/>
        <v/>
      </c>
      <c r="AJ410" s="45" t="str">
        <f>IFERROR(IF(ISNUMBER('Opsparede løndele dec21-feb22'!K408),AI410+'Opsparede løndele dec21-feb22'!K408,AI410),"")</f>
        <v/>
      </c>
    </row>
    <row r="411" spans="1:36" x14ac:dyDescent="0.25">
      <c r="A411" s="50" t="str">
        <f t="shared" si="129"/>
        <v/>
      </c>
      <c r="B411" s="5"/>
      <c r="C411" s="6"/>
      <c r="D411" s="7"/>
      <c r="E411" s="8"/>
      <c r="F411" s="8"/>
      <c r="G411" s="58" t="str">
        <f t="shared" si="131"/>
        <v/>
      </c>
      <c r="H411" s="58" t="str">
        <f t="shared" si="131"/>
        <v/>
      </c>
      <c r="I411" s="58" t="str">
        <f t="shared" si="131"/>
        <v/>
      </c>
      <c r="K411" s="100" t="str">
        <f t="shared" si="127"/>
        <v/>
      </c>
      <c r="U411" s="101"/>
      <c r="V411" s="63" t="str">
        <f t="shared" si="117"/>
        <v/>
      </c>
      <c r="W411" s="63" t="str">
        <f t="shared" si="118"/>
        <v/>
      </c>
      <c r="X411" s="63" t="str">
        <f t="shared" si="119"/>
        <v/>
      </c>
      <c r="Y411" s="63" t="str">
        <f t="shared" si="120"/>
        <v/>
      </c>
      <c r="Z411" s="63" t="str">
        <f t="shared" si="121"/>
        <v/>
      </c>
      <c r="AA411" s="63" t="str">
        <f t="shared" si="122"/>
        <v/>
      </c>
      <c r="AB411" s="37"/>
      <c r="AC411" s="37"/>
      <c r="AD411" s="37"/>
      <c r="AE411" s="82" t="str">
        <f t="shared" si="123"/>
        <v/>
      </c>
      <c r="AF411" s="82" t="str">
        <f t="shared" si="124"/>
        <v/>
      </c>
      <c r="AG411" s="82" t="str">
        <f t="shared" si="125"/>
        <v/>
      </c>
      <c r="AH411" s="125" t="str">
        <f t="shared" si="128"/>
        <v/>
      </c>
      <c r="AI411" s="64" t="str">
        <f t="shared" si="126"/>
        <v/>
      </c>
      <c r="AJ411" s="45" t="str">
        <f>IFERROR(IF(ISNUMBER('Opsparede løndele dec21-feb22'!K409),AI411+'Opsparede løndele dec21-feb22'!K409,AI411),"")</f>
        <v/>
      </c>
    </row>
    <row r="412" spans="1:36" x14ac:dyDescent="0.25">
      <c r="A412" s="50" t="str">
        <f t="shared" si="129"/>
        <v/>
      </c>
      <c r="B412" s="5"/>
      <c r="C412" s="6"/>
      <c r="D412" s="7"/>
      <c r="E412" s="8"/>
      <c r="F412" s="8"/>
      <c r="G412" s="58" t="str">
        <f t="shared" si="131"/>
        <v/>
      </c>
      <c r="H412" s="58" t="str">
        <f t="shared" si="131"/>
        <v/>
      </c>
      <c r="I412" s="58" t="str">
        <f t="shared" si="131"/>
        <v/>
      </c>
      <c r="K412" s="100" t="str">
        <f t="shared" si="127"/>
        <v/>
      </c>
      <c r="U412" s="101"/>
      <c r="V412" s="63" t="str">
        <f t="shared" si="117"/>
        <v/>
      </c>
      <c r="W412" s="63" t="str">
        <f t="shared" si="118"/>
        <v/>
      </c>
      <c r="X412" s="63" t="str">
        <f t="shared" si="119"/>
        <v/>
      </c>
      <c r="Y412" s="63" t="str">
        <f t="shared" si="120"/>
        <v/>
      </c>
      <c r="Z412" s="63" t="str">
        <f t="shared" si="121"/>
        <v/>
      </c>
      <c r="AA412" s="63" t="str">
        <f t="shared" si="122"/>
        <v/>
      </c>
      <c r="AB412" s="37"/>
      <c r="AC412" s="37"/>
      <c r="AD412" s="37"/>
      <c r="AE412" s="82" t="str">
        <f t="shared" si="123"/>
        <v/>
      </c>
      <c r="AF412" s="82" t="str">
        <f t="shared" si="124"/>
        <v/>
      </c>
      <c r="AG412" s="82" t="str">
        <f t="shared" si="125"/>
        <v/>
      </c>
      <c r="AH412" s="125" t="str">
        <f t="shared" si="128"/>
        <v/>
      </c>
      <c r="AI412" s="64" t="str">
        <f t="shared" si="126"/>
        <v/>
      </c>
      <c r="AJ412" s="45" t="str">
        <f>IFERROR(IF(ISNUMBER('Opsparede løndele dec21-feb22'!K410),AI412+'Opsparede løndele dec21-feb22'!K410,AI412),"")</f>
        <v/>
      </c>
    </row>
    <row r="413" spans="1:36" x14ac:dyDescent="0.25">
      <c r="A413" s="50" t="str">
        <f t="shared" si="129"/>
        <v/>
      </c>
      <c r="B413" s="5"/>
      <c r="C413" s="6"/>
      <c r="D413" s="7"/>
      <c r="E413" s="8"/>
      <c r="F413" s="8"/>
      <c r="G413" s="58" t="str">
        <f t="shared" si="131"/>
        <v/>
      </c>
      <c r="H413" s="58" t="str">
        <f t="shared" si="131"/>
        <v/>
      </c>
      <c r="I413" s="58" t="str">
        <f t="shared" si="131"/>
        <v/>
      </c>
      <c r="K413" s="100" t="str">
        <f t="shared" si="127"/>
        <v/>
      </c>
      <c r="U413" s="101"/>
      <c r="V413" s="63" t="str">
        <f t="shared" si="117"/>
        <v/>
      </c>
      <c r="W413" s="63" t="str">
        <f t="shared" si="118"/>
        <v/>
      </c>
      <c r="X413" s="63" t="str">
        <f t="shared" si="119"/>
        <v/>
      </c>
      <c r="Y413" s="63" t="str">
        <f t="shared" si="120"/>
        <v/>
      </c>
      <c r="Z413" s="63" t="str">
        <f t="shared" si="121"/>
        <v/>
      </c>
      <c r="AA413" s="63" t="str">
        <f t="shared" si="122"/>
        <v/>
      </c>
      <c r="AB413" s="37"/>
      <c r="AC413" s="37"/>
      <c r="AD413" s="37"/>
      <c r="AE413" s="82" t="str">
        <f t="shared" si="123"/>
        <v/>
      </c>
      <c r="AF413" s="82" t="str">
        <f t="shared" si="124"/>
        <v/>
      </c>
      <c r="AG413" s="82" t="str">
        <f t="shared" si="125"/>
        <v/>
      </c>
      <c r="AH413" s="125" t="str">
        <f t="shared" si="128"/>
        <v/>
      </c>
      <c r="AI413" s="64" t="str">
        <f t="shared" si="126"/>
        <v/>
      </c>
      <c r="AJ413" s="45" t="str">
        <f>IFERROR(IF(ISNUMBER('Opsparede løndele dec21-feb22'!K411),AI413+'Opsparede løndele dec21-feb22'!K411,AI413),"")</f>
        <v/>
      </c>
    </row>
    <row r="414" spans="1:36" x14ac:dyDescent="0.25">
      <c r="A414" s="50" t="str">
        <f t="shared" si="129"/>
        <v/>
      </c>
      <c r="B414" s="5"/>
      <c r="C414" s="6"/>
      <c r="D414" s="7"/>
      <c r="E414" s="8"/>
      <c r="F414" s="8"/>
      <c r="G414" s="58" t="str">
        <f t="shared" si="131"/>
        <v/>
      </c>
      <c r="H414" s="58" t="str">
        <f t="shared" si="131"/>
        <v/>
      </c>
      <c r="I414" s="58" t="str">
        <f t="shared" si="131"/>
        <v/>
      </c>
      <c r="K414" s="100" t="str">
        <f t="shared" si="127"/>
        <v/>
      </c>
      <c r="U414" s="101"/>
      <c r="V414" s="63" t="str">
        <f t="shared" si="117"/>
        <v/>
      </c>
      <c r="W414" s="63" t="str">
        <f t="shared" si="118"/>
        <v/>
      </c>
      <c r="X414" s="63" t="str">
        <f t="shared" si="119"/>
        <v/>
      </c>
      <c r="Y414" s="63" t="str">
        <f t="shared" si="120"/>
        <v/>
      </c>
      <c r="Z414" s="63" t="str">
        <f t="shared" si="121"/>
        <v/>
      </c>
      <c r="AA414" s="63" t="str">
        <f t="shared" si="122"/>
        <v/>
      </c>
      <c r="AB414" s="37"/>
      <c r="AC414" s="37"/>
      <c r="AD414" s="37"/>
      <c r="AE414" s="82" t="str">
        <f t="shared" si="123"/>
        <v/>
      </c>
      <c r="AF414" s="82" t="str">
        <f t="shared" si="124"/>
        <v/>
      </c>
      <c r="AG414" s="82" t="str">
        <f t="shared" si="125"/>
        <v/>
      </c>
      <c r="AH414" s="125" t="str">
        <f t="shared" si="128"/>
        <v/>
      </c>
      <c r="AI414" s="64" t="str">
        <f t="shared" si="126"/>
        <v/>
      </c>
      <c r="AJ414" s="45" t="str">
        <f>IFERROR(IF(ISNUMBER('Opsparede løndele dec21-feb22'!K412),AI414+'Opsparede løndele dec21-feb22'!K412,AI414),"")</f>
        <v/>
      </c>
    </row>
    <row r="415" spans="1:36" x14ac:dyDescent="0.25">
      <c r="A415" s="50" t="str">
        <f t="shared" si="129"/>
        <v/>
      </c>
      <c r="B415" s="5"/>
      <c r="C415" s="6"/>
      <c r="D415" s="7"/>
      <c r="E415" s="8"/>
      <c r="F415" s="8"/>
      <c r="G415" s="58" t="str">
        <f t="shared" si="131"/>
        <v/>
      </c>
      <c r="H415" s="58" t="str">
        <f t="shared" si="131"/>
        <v/>
      </c>
      <c r="I415" s="58" t="str">
        <f t="shared" si="131"/>
        <v/>
      </c>
      <c r="K415" s="100" t="str">
        <f t="shared" si="127"/>
        <v/>
      </c>
      <c r="U415" s="101"/>
      <c r="V415" s="63" t="str">
        <f t="shared" si="117"/>
        <v/>
      </c>
      <c r="W415" s="63" t="str">
        <f t="shared" si="118"/>
        <v/>
      </c>
      <c r="X415" s="63" t="str">
        <f t="shared" si="119"/>
        <v/>
      </c>
      <c r="Y415" s="63" t="str">
        <f t="shared" si="120"/>
        <v/>
      </c>
      <c r="Z415" s="63" t="str">
        <f t="shared" si="121"/>
        <v/>
      </c>
      <c r="AA415" s="63" t="str">
        <f t="shared" si="122"/>
        <v/>
      </c>
      <c r="AB415" s="37"/>
      <c r="AC415" s="37"/>
      <c r="AD415" s="37"/>
      <c r="AE415" s="82" t="str">
        <f t="shared" si="123"/>
        <v/>
      </c>
      <c r="AF415" s="82" t="str">
        <f t="shared" si="124"/>
        <v/>
      </c>
      <c r="AG415" s="82" t="str">
        <f t="shared" si="125"/>
        <v/>
      </c>
      <c r="AH415" s="125" t="str">
        <f t="shared" si="128"/>
        <v/>
      </c>
      <c r="AI415" s="64" t="str">
        <f t="shared" si="126"/>
        <v/>
      </c>
      <c r="AJ415" s="45" t="str">
        <f>IFERROR(IF(ISNUMBER('Opsparede løndele dec21-feb22'!K413),AI415+'Opsparede løndele dec21-feb22'!K413,AI415),"")</f>
        <v/>
      </c>
    </row>
    <row r="416" spans="1:36" x14ac:dyDescent="0.25">
      <c r="A416" s="50" t="str">
        <f t="shared" si="129"/>
        <v/>
      </c>
      <c r="B416" s="5"/>
      <c r="C416" s="6"/>
      <c r="D416" s="7"/>
      <c r="E416" s="8"/>
      <c r="F416" s="8"/>
      <c r="G416" s="58" t="str">
        <f t="shared" si="131"/>
        <v/>
      </c>
      <c r="H416" s="58" t="str">
        <f t="shared" si="131"/>
        <v/>
      </c>
      <c r="I416" s="58" t="str">
        <f t="shared" si="131"/>
        <v/>
      </c>
      <c r="K416" s="100" t="str">
        <f t="shared" si="127"/>
        <v/>
      </c>
      <c r="U416" s="101"/>
      <c r="V416" s="63" t="str">
        <f t="shared" si="117"/>
        <v/>
      </c>
      <c r="W416" s="63" t="str">
        <f t="shared" si="118"/>
        <v/>
      </c>
      <c r="X416" s="63" t="str">
        <f t="shared" si="119"/>
        <v/>
      </c>
      <c r="Y416" s="63" t="str">
        <f t="shared" si="120"/>
        <v/>
      </c>
      <c r="Z416" s="63" t="str">
        <f t="shared" si="121"/>
        <v/>
      </c>
      <c r="AA416" s="63" t="str">
        <f t="shared" si="122"/>
        <v/>
      </c>
      <c r="AB416" s="37"/>
      <c r="AC416" s="37"/>
      <c r="AD416" s="37"/>
      <c r="AE416" s="82" t="str">
        <f t="shared" si="123"/>
        <v/>
      </c>
      <c r="AF416" s="82" t="str">
        <f t="shared" si="124"/>
        <v/>
      </c>
      <c r="AG416" s="82" t="str">
        <f t="shared" si="125"/>
        <v/>
      </c>
      <c r="AH416" s="125" t="str">
        <f t="shared" si="128"/>
        <v/>
      </c>
      <c r="AI416" s="64" t="str">
        <f t="shared" si="126"/>
        <v/>
      </c>
      <c r="AJ416" s="45" t="str">
        <f>IFERROR(IF(ISNUMBER('Opsparede løndele dec21-feb22'!K414),AI416+'Opsparede løndele dec21-feb22'!K414,AI416),"")</f>
        <v/>
      </c>
    </row>
    <row r="417" spans="1:36" x14ac:dyDescent="0.25">
      <c r="A417" s="50" t="str">
        <f t="shared" si="129"/>
        <v/>
      </c>
      <c r="B417" s="5"/>
      <c r="C417" s="6"/>
      <c r="D417" s="7"/>
      <c r="E417" s="8"/>
      <c r="F417" s="8"/>
      <c r="G417" s="58" t="str">
        <f t="shared" ref="G417:I426" si="132">IF(AND(ISNUMBER($E417),ISNUMBER($F417)),MAX(MIN(NETWORKDAYS(IF($E417&lt;=VLOOKUP(G$6,Matrix_antal_dage,5,FALSE),VLOOKUP(G$6,Matrix_antal_dage,5,FALSE),$E417),IF($F417&gt;=VLOOKUP(G$6,Matrix_antal_dage,6,FALSE),VLOOKUP(G$6,Matrix_antal_dage,6,FALSE),$F417),helligdage),VLOOKUP(G$6,Matrix_antal_dage,7,FALSE)),0),"")</f>
        <v/>
      </c>
      <c r="H417" s="58" t="str">
        <f t="shared" si="132"/>
        <v/>
      </c>
      <c r="I417" s="58" t="str">
        <f t="shared" si="132"/>
        <v/>
      </c>
      <c r="K417" s="100" t="str">
        <f t="shared" si="127"/>
        <v/>
      </c>
      <c r="U417" s="101"/>
      <c r="V417" s="63" t="str">
        <f t="shared" si="117"/>
        <v/>
      </c>
      <c r="W417" s="63" t="str">
        <f t="shared" si="118"/>
        <v/>
      </c>
      <c r="X417" s="63" t="str">
        <f t="shared" si="119"/>
        <v/>
      </c>
      <c r="Y417" s="63" t="str">
        <f t="shared" si="120"/>
        <v/>
      </c>
      <c r="Z417" s="63" t="str">
        <f t="shared" si="121"/>
        <v/>
      </c>
      <c r="AA417" s="63" t="str">
        <f t="shared" si="122"/>
        <v/>
      </c>
      <c r="AB417" s="37"/>
      <c r="AC417" s="37"/>
      <c r="AD417" s="37"/>
      <c r="AE417" s="82" t="str">
        <f t="shared" si="123"/>
        <v/>
      </c>
      <c r="AF417" s="82" t="str">
        <f t="shared" si="124"/>
        <v/>
      </c>
      <c r="AG417" s="82" t="str">
        <f t="shared" si="125"/>
        <v/>
      </c>
      <c r="AH417" s="125" t="str">
        <f t="shared" si="128"/>
        <v/>
      </c>
      <c r="AI417" s="64" t="str">
        <f t="shared" si="126"/>
        <v/>
      </c>
      <c r="AJ417" s="45" t="str">
        <f>IFERROR(IF(ISNUMBER('Opsparede løndele dec21-feb22'!K415),AI417+'Opsparede løndele dec21-feb22'!K415,AI417),"")</f>
        <v/>
      </c>
    </row>
    <row r="418" spans="1:36" x14ac:dyDescent="0.25">
      <c r="A418" s="50" t="str">
        <f t="shared" si="129"/>
        <v/>
      </c>
      <c r="B418" s="5"/>
      <c r="C418" s="6"/>
      <c r="D418" s="7"/>
      <c r="E418" s="8"/>
      <c r="F418" s="8"/>
      <c r="G418" s="58" t="str">
        <f t="shared" si="132"/>
        <v/>
      </c>
      <c r="H418" s="58" t="str">
        <f t="shared" si="132"/>
        <v/>
      </c>
      <c r="I418" s="58" t="str">
        <f t="shared" si="132"/>
        <v/>
      </c>
      <c r="K418" s="100" t="str">
        <f t="shared" si="127"/>
        <v/>
      </c>
      <c r="U418" s="101"/>
      <c r="V418" s="63" t="str">
        <f t="shared" si="117"/>
        <v/>
      </c>
      <c r="W418" s="63" t="str">
        <f t="shared" si="118"/>
        <v/>
      </c>
      <c r="X418" s="63" t="str">
        <f t="shared" si="119"/>
        <v/>
      </c>
      <c r="Y418" s="63" t="str">
        <f t="shared" si="120"/>
        <v/>
      </c>
      <c r="Z418" s="63" t="str">
        <f t="shared" si="121"/>
        <v/>
      </c>
      <c r="AA418" s="63" t="str">
        <f t="shared" si="122"/>
        <v/>
      </c>
      <c r="AB418" s="37"/>
      <c r="AC418" s="37"/>
      <c r="AD418" s="37"/>
      <c r="AE418" s="82" t="str">
        <f t="shared" si="123"/>
        <v/>
      </c>
      <c r="AF418" s="82" t="str">
        <f t="shared" si="124"/>
        <v/>
      </c>
      <c r="AG418" s="82" t="str">
        <f t="shared" si="125"/>
        <v/>
      </c>
      <c r="AH418" s="125" t="str">
        <f t="shared" si="128"/>
        <v/>
      </c>
      <c r="AI418" s="64" t="str">
        <f t="shared" si="126"/>
        <v/>
      </c>
      <c r="AJ418" s="45" t="str">
        <f>IFERROR(IF(ISNUMBER('Opsparede løndele dec21-feb22'!K416),AI418+'Opsparede løndele dec21-feb22'!K416,AI418),"")</f>
        <v/>
      </c>
    </row>
    <row r="419" spans="1:36" x14ac:dyDescent="0.25">
      <c r="A419" s="50" t="str">
        <f t="shared" si="129"/>
        <v/>
      </c>
      <c r="B419" s="5"/>
      <c r="C419" s="6"/>
      <c r="D419" s="7"/>
      <c r="E419" s="8"/>
      <c r="F419" s="8"/>
      <c r="G419" s="58" t="str">
        <f t="shared" si="132"/>
        <v/>
      </c>
      <c r="H419" s="58" t="str">
        <f t="shared" si="132"/>
        <v/>
      </c>
      <c r="I419" s="58" t="str">
        <f t="shared" si="132"/>
        <v/>
      </c>
      <c r="K419" s="100" t="str">
        <f t="shared" si="127"/>
        <v/>
      </c>
      <c r="U419" s="101"/>
      <c r="V419" s="63" t="str">
        <f t="shared" si="117"/>
        <v/>
      </c>
      <c r="W419" s="63" t="str">
        <f t="shared" si="118"/>
        <v/>
      </c>
      <c r="X419" s="63" t="str">
        <f t="shared" si="119"/>
        <v/>
      </c>
      <c r="Y419" s="63" t="str">
        <f t="shared" si="120"/>
        <v/>
      </c>
      <c r="Z419" s="63" t="str">
        <f t="shared" si="121"/>
        <v/>
      </c>
      <c r="AA419" s="63" t="str">
        <f t="shared" si="122"/>
        <v/>
      </c>
      <c r="AB419" s="37"/>
      <c r="AC419" s="37"/>
      <c r="AD419" s="37"/>
      <c r="AE419" s="82" t="str">
        <f t="shared" si="123"/>
        <v/>
      </c>
      <c r="AF419" s="82" t="str">
        <f t="shared" si="124"/>
        <v/>
      </c>
      <c r="AG419" s="82" t="str">
        <f t="shared" si="125"/>
        <v/>
      </c>
      <c r="AH419" s="125" t="str">
        <f t="shared" si="128"/>
        <v/>
      </c>
      <c r="AI419" s="64" t="str">
        <f t="shared" si="126"/>
        <v/>
      </c>
      <c r="AJ419" s="45" t="str">
        <f>IFERROR(IF(ISNUMBER('Opsparede løndele dec21-feb22'!K417),AI419+'Opsparede løndele dec21-feb22'!K417,AI419),"")</f>
        <v/>
      </c>
    </row>
    <row r="420" spans="1:36" x14ac:dyDescent="0.25">
      <c r="A420" s="50" t="str">
        <f t="shared" si="129"/>
        <v/>
      </c>
      <c r="B420" s="5"/>
      <c r="C420" s="6"/>
      <c r="D420" s="7"/>
      <c r="E420" s="8"/>
      <c r="F420" s="8"/>
      <c r="G420" s="58" t="str">
        <f t="shared" si="132"/>
        <v/>
      </c>
      <c r="H420" s="58" t="str">
        <f t="shared" si="132"/>
        <v/>
      </c>
      <c r="I420" s="58" t="str">
        <f t="shared" si="132"/>
        <v/>
      </c>
      <c r="K420" s="100" t="str">
        <f t="shared" si="127"/>
        <v/>
      </c>
      <c r="U420" s="101"/>
      <c r="V420" s="63" t="str">
        <f t="shared" si="117"/>
        <v/>
      </c>
      <c r="W420" s="63" t="str">
        <f t="shared" si="118"/>
        <v/>
      </c>
      <c r="X420" s="63" t="str">
        <f t="shared" si="119"/>
        <v/>
      </c>
      <c r="Y420" s="63" t="str">
        <f t="shared" si="120"/>
        <v/>
      </c>
      <c r="Z420" s="63" t="str">
        <f t="shared" si="121"/>
        <v/>
      </c>
      <c r="AA420" s="63" t="str">
        <f t="shared" si="122"/>
        <v/>
      </c>
      <c r="AB420" s="37"/>
      <c r="AC420" s="37"/>
      <c r="AD420" s="37"/>
      <c r="AE420" s="82" t="str">
        <f t="shared" si="123"/>
        <v/>
      </c>
      <c r="AF420" s="82" t="str">
        <f t="shared" si="124"/>
        <v/>
      </c>
      <c r="AG420" s="82" t="str">
        <f t="shared" si="125"/>
        <v/>
      </c>
      <c r="AH420" s="125" t="str">
        <f t="shared" si="128"/>
        <v/>
      </c>
      <c r="AI420" s="64" t="str">
        <f t="shared" si="126"/>
        <v/>
      </c>
      <c r="AJ420" s="45" t="str">
        <f>IFERROR(IF(ISNUMBER('Opsparede løndele dec21-feb22'!K418),AI420+'Opsparede løndele dec21-feb22'!K418,AI420),"")</f>
        <v/>
      </c>
    </row>
    <row r="421" spans="1:36" x14ac:dyDescent="0.25">
      <c r="A421" s="50" t="str">
        <f t="shared" si="129"/>
        <v/>
      </c>
      <c r="B421" s="5"/>
      <c r="C421" s="6"/>
      <c r="D421" s="7"/>
      <c r="E421" s="8"/>
      <c r="F421" s="8"/>
      <c r="G421" s="58" t="str">
        <f t="shared" si="132"/>
        <v/>
      </c>
      <c r="H421" s="58" t="str">
        <f t="shared" si="132"/>
        <v/>
      </c>
      <c r="I421" s="58" t="str">
        <f t="shared" si="132"/>
        <v/>
      </c>
      <c r="K421" s="100" t="str">
        <f t="shared" si="127"/>
        <v/>
      </c>
      <c r="U421" s="101"/>
      <c r="V421" s="63" t="str">
        <f t="shared" si="117"/>
        <v/>
      </c>
      <c r="W421" s="63" t="str">
        <f t="shared" si="118"/>
        <v/>
      </c>
      <c r="X421" s="63" t="str">
        <f t="shared" si="119"/>
        <v/>
      </c>
      <c r="Y421" s="63" t="str">
        <f t="shared" si="120"/>
        <v/>
      </c>
      <c r="Z421" s="63" t="str">
        <f t="shared" si="121"/>
        <v/>
      </c>
      <c r="AA421" s="63" t="str">
        <f t="shared" si="122"/>
        <v/>
      </c>
      <c r="AB421" s="37"/>
      <c r="AC421" s="37"/>
      <c r="AD421" s="37"/>
      <c r="AE421" s="82" t="str">
        <f t="shared" si="123"/>
        <v/>
      </c>
      <c r="AF421" s="82" t="str">
        <f t="shared" si="124"/>
        <v/>
      </c>
      <c r="AG421" s="82" t="str">
        <f t="shared" si="125"/>
        <v/>
      </c>
      <c r="AH421" s="125" t="str">
        <f t="shared" si="128"/>
        <v/>
      </c>
      <c r="AI421" s="64" t="str">
        <f t="shared" si="126"/>
        <v/>
      </c>
      <c r="AJ421" s="45" t="str">
        <f>IFERROR(IF(ISNUMBER('Opsparede løndele dec21-feb22'!K419),AI421+'Opsparede løndele dec21-feb22'!K419,AI421),"")</f>
        <v/>
      </c>
    </row>
    <row r="422" spans="1:36" x14ac:dyDescent="0.25">
      <c r="A422" s="50" t="str">
        <f t="shared" si="129"/>
        <v/>
      </c>
      <c r="B422" s="5"/>
      <c r="C422" s="6"/>
      <c r="D422" s="7"/>
      <c r="E422" s="8"/>
      <c r="F422" s="8"/>
      <c r="G422" s="58" t="str">
        <f t="shared" si="132"/>
        <v/>
      </c>
      <c r="H422" s="58" t="str">
        <f t="shared" si="132"/>
        <v/>
      </c>
      <c r="I422" s="58" t="str">
        <f t="shared" si="132"/>
        <v/>
      </c>
      <c r="K422" s="100" t="str">
        <f t="shared" si="127"/>
        <v/>
      </c>
      <c r="U422" s="101"/>
      <c r="V422" s="63" t="str">
        <f t="shared" si="117"/>
        <v/>
      </c>
      <c r="W422" s="63" t="str">
        <f t="shared" si="118"/>
        <v/>
      </c>
      <c r="X422" s="63" t="str">
        <f t="shared" si="119"/>
        <v/>
      </c>
      <c r="Y422" s="63" t="str">
        <f t="shared" si="120"/>
        <v/>
      </c>
      <c r="Z422" s="63" t="str">
        <f t="shared" si="121"/>
        <v/>
      </c>
      <c r="AA422" s="63" t="str">
        <f t="shared" si="122"/>
        <v/>
      </c>
      <c r="AB422" s="37"/>
      <c r="AC422" s="37"/>
      <c r="AD422" s="37"/>
      <c r="AE422" s="82" t="str">
        <f t="shared" si="123"/>
        <v/>
      </c>
      <c r="AF422" s="82" t="str">
        <f t="shared" si="124"/>
        <v/>
      </c>
      <c r="AG422" s="82" t="str">
        <f t="shared" si="125"/>
        <v/>
      </c>
      <c r="AH422" s="125" t="str">
        <f t="shared" si="128"/>
        <v/>
      </c>
      <c r="AI422" s="64" t="str">
        <f t="shared" si="126"/>
        <v/>
      </c>
      <c r="AJ422" s="45" t="str">
        <f>IFERROR(IF(ISNUMBER('Opsparede løndele dec21-feb22'!K420),AI422+'Opsparede løndele dec21-feb22'!K420,AI422),"")</f>
        <v/>
      </c>
    </row>
    <row r="423" spans="1:36" x14ac:dyDescent="0.25">
      <c r="A423" s="50" t="str">
        <f t="shared" si="129"/>
        <v/>
      </c>
      <c r="B423" s="5"/>
      <c r="C423" s="6"/>
      <c r="D423" s="7"/>
      <c r="E423" s="8"/>
      <c r="F423" s="8"/>
      <c r="G423" s="58" t="str">
        <f t="shared" si="132"/>
        <v/>
      </c>
      <c r="H423" s="58" t="str">
        <f t="shared" si="132"/>
        <v/>
      </c>
      <c r="I423" s="58" t="str">
        <f t="shared" si="132"/>
        <v/>
      </c>
      <c r="K423" s="100" t="str">
        <f t="shared" si="127"/>
        <v/>
      </c>
      <c r="U423" s="101"/>
      <c r="V423" s="63" t="str">
        <f t="shared" si="117"/>
        <v/>
      </c>
      <c r="W423" s="63" t="str">
        <f t="shared" si="118"/>
        <v/>
      </c>
      <c r="X423" s="63" t="str">
        <f t="shared" si="119"/>
        <v/>
      </c>
      <c r="Y423" s="63" t="str">
        <f t="shared" si="120"/>
        <v/>
      </c>
      <c r="Z423" s="63" t="str">
        <f t="shared" si="121"/>
        <v/>
      </c>
      <c r="AA423" s="63" t="str">
        <f t="shared" si="122"/>
        <v/>
      </c>
      <c r="AB423" s="37"/>
      <c r="AC423" s="37"/>
      <c r="AD423" s="37"/>
      <c r="AE423" s="82" t="str">
        <f t="shared" si="123"/>
        <v/>
      </c>
      <c r="AF423" s="82" t="str">
        <f t="shared" si="124"/>
        <v/>
      </c>
      <c r="AG423" s="82" t="str">
        <f t="shared" si="125"/>
        <v/>
      </c>
      <c r="AH423" s="125" t="str">
        <f t="shared" si="128"/>
        <v/>
      </c>
      <c r="AI423" s="64" t="str">
        <f t="shared" si="126"/>
        <v/>
      </c>
      <c r="AJ423" s="45" t="str">
        <f>IFERROR(IF(ISNUMBER('Opsparede løndele dec21-feb22'!K421),AI423+'Opsparede løndele dec21-feb22'!K421,AI423),"")</f>
        <v/>
      </c>
    </row>
    <row r="424" spans="1:36" x14ac:dyDescent="0.25">
      <c r="A424" s="50" t="str">
        <f t="shared" si="129"/>
        <v/>
      </c>
      <c r="B424" s="5"/>
      <c r="C424" s="6"/>
      <c r="D424" s="7"/>
      <c r="E424" s="8"/>
      <c r="F424" s="8"/>
      <c r="G424" s="58" t="str">
        <f t="shared" si="132"/>
        <v/>
      </c>
      <c r="H424" s="58" t="str">
        <f t="shared" si="132"/>
        <v/>
      </c>
      <c r="I424" s="58" t="str">
        <f t="shared" si="132"/>
        <v/>
      </c>
      <c r="K424" s="100" t="str">
        <f t="shared" si="127"/>
        <v/>
      </c>
      <c r="U424" s="101"/>
      <c r="V424" s="63" t="str">
        <f t="shared" si="117"/>
        <v/>
      </c>
      <c r="W424" s="63" t="str">
        <f t="shared" si="118"/>
        <v/>
      </c>
      <c r="X424" s="63" t="str">
        <f t="shared" si="119"/>
        <v/>
      </c>
      <c r="Y424" s="63" t="str">
        <f t="shared" si="120"/>
        <v/>
      </c>
      <c r="Z424" s="63" t="str">
        <f t="shared" si="121"/>
        <v/>
      </c>
      <c r="AA424" s="63" t="str">
        <f t="shared" si="122"/>
        <v/>
      </c>
      <c r="AB424" s="37"/>
      <c r="AC424" s="37"/>
      <c r="AD424" s="37"/>
      <c r="AE424" s="82" t="str">
        <f t="shared" si="123"/>
        <v/>
      </c>
      <c r="AF424" s="82" t="str">
        <f t="shared" si="124"/>
        <v/>
      </c>
      <c r="AG424" s="82" t="str">
        <f t="shared" si="125"/>
        <v/>
      </c>
      <c r="AH424" s="125" t="str">
        <f t="shared" si="128"/>
        <v/>
      </c>
      <c r="AI424" s="64" t="str">
        <f t="shared" si="126"/>
        <v/>
      </c>
      <c r="AJ424" s="45" t="str">
        <f>IFERROR(IF(ISNUMBER('Opsparede løndele dec21-feb22'!K422),AI424+'Opsparede løndele dec21-feb22'!K422,AI424),"")</f>
        <v/>
      </c>
    </row>
    <row r="425" spans="1:36" x14ac:dyDescent="0.25">
      <c r="A425" s="50" t="str">
        <f t="shared" si="129"/>
        <v/>
      </c>
      <c r="B425" s="5"/>
      <c r="C425" s="6"/>
      <c r="D425" s="7"/>
      <c r="E425" s="8"/>
      <c r="F425" s="8"/>
      <c r="G425" s="58" t="str">
        <f t="shared" si="132"/>
        <v/>
      </c>
      <c r="H425" s="58" t="str">
        <f t="shared" si="132"/>
        <v/>
      </c>
      <c r="I425" s="58" t="str">
        <f t="shared" si="132"/>
        <v/>
      </c>
      <c r="K425" s="100" t="str">
        <f t="shared" si="127"/>
        <v/>
      </c>
      <c r="U425" s="101"/>
      <c r="V425" s="63" t="str">
        <f t="shared" si="117"/>
        <v/>
      </c>
      <c r="W425" s="63" t="str">
        <f t="shared" si="118"/>
        <v/>
      </c>
      <c r="X425" s="63" t="str">
        <f t="shared" si="119"/>
        <v/>
      </c>
      <c r="Y425" s="63" t="str">
        <f t="shared" si="120"/>
        <v/>
      </c>
      <c r="Z425" s="63" t="str">
        <f t="shared" si="121"/>
        <v/>
      </c>
      <c r="AA425" s="63" t="str">
        <f t="shared" si="122"/>
        <v/>
      </c>
      <c r="AB425" s="37"/>
      <c r="AC425" s="37"/>
      <c r="AD425" s="37"/>
      <c r="AE425" s="82" t="str">
        <f t="shared" si="123"/>
        <v/>
      </c>
      <c r="AF425" s="82" t="str">
        <f t="shared" si="124"/>
        <v/>
      </c>
      <c r="AG425" s="82" t="str">
        <f t="shared" si="125"/>
        <v/>
      </c>
      <c r="AH425" s="125" t="str">
        <f t="shared" si="128"/>
        <v/>
      </c>
      <c r="AI425" s="64" t="str">
        <f t="shared" si="126"/>
        <v/>
      </c>
      <c r="AJ425" s="45" t="str">
        <f>IFERROR(IF(ISNUMBER('Opsparede løndele dec21-feb22'!K423),AI425+'Opsparede løndele dec21-feb22'!K423,AI425),"")</f>
        <v/>
      </c>
    </row>
    <row r="426" spans="1:36" x14ac:dyDescent="0.25">
      <c r="A426" s="50" t="str">
        <f t="shared" si="129"/>
        <v/>
      </c>
      <c r="B426" s="5"/>
      <c r="C426" s="6"/>
      <c r="D426" s="7"/>
      <c r="E426" s="8"/>
      <c r="F426" s="8"/>
      <c r="G426" s="58" t="str">
        <f t="shared" si="132"/>
        <v/>
      </c>
      <c r="H426" s="58" t="str">
        <f t="shared" si="132"/>
        <v/>
      </c>
      <c r="I426" s="58" t="str">
        <f t="shared" si="132"/>
        <v/>
      </c>
      <c r="K426" s="100" t="str">
        <f t="shared" si="127"/>
        <v/>
      </c>
      <c r="U426" s="101"/>
      <c r="V426" s="63" t="str">
        <f t="shared" si="117"/>
        <v/>
      </c>
      <c r="W426" s="63" t="str">
        <f t="shared" si="118"/>
        <v/>
      </c>
      <c r="X426" s="63" t="str">
        <f t="shared" si="119"/>
        <v/>
      </c>
      <c r="Y426" s="63" t="str">
        <f t="shared" si="120"/>
        <v/>
      </c>
      <c r="Z426" s="63" t="str">
        <f t="shared" si="121"/>
        <v/>
      </c>
      <c r="AA426" s="63" t="str">
        <f t="shared" si="122"/>
        <v/>
      </c>
      <c r="AB426" s="37"/>
      <c r="AC426" s="37"/>
      <c r="AD426" s="37"/>
      <c r="AE426" s="82" t="str">
        <f t="shared" si="123"/>
        <v/>
      </c>
      <c r="AF426" s="82" t="str">
        <f t="shared" si="124"/>
        <v/>
      </c>
      <c r="AG426" s="82" t="str">
        <f t="shared" si="125"/>
        <v/>
      </c>
      <c r="AH426" s="125" t="str">
        <f t="shared" si="128"/>
        <v/>
      </c>
      <c r="AI426" s="64" t="str">
        <f t="shared" si="126"/>
        <v/>
      </c>
      <c r="AJ426" s="45" t="str">
        <f>IFERROR(IF(ISNUMBER('Opsparede løndele dec21-feb22'!K424),AI426+'Opsparede løndele dec21-feb22'!K424,AI426),"")</f>
        <v/>
      </c>
    </row>
    <row r="427" spans="1:36" x14ac:dyDescent="0.25">
      <c r="A427" s="50" t="str">
        <f t="shared" si="129"/>
        <v/>
      </c>
      <c r="B427" s="5"/>
      <c r="C427" s="6"/>
      <c r="D427" s="7"/>
      <c r="E427" s="8"/>
      <c r="F427" s="8"/>
      <c r="G427" s="58" t="str">
        <f t="shared" ref="G427:I436" si="133">IF(AND(ISNUMBER($E427),ISNUMBER($F427)),MAX(MIN(NETWORKDAYS(IF($E427&lt;=VLOOKUP(G$6,Matrix_antal_dage,5,FALSE),VLOOKUP(G$6,Matrix_antal_dage,5,FALSE),$E427),IF($F427&gt;=VLOOKUP(G$6,Matrix_antal_dage,6,FALSE),VLOOKUP(G$6,Matrix_antal_dage,6,FALSE),$F427),helligdage),VLOOKUP(G$6,Matrix_antal_dage,7,FALSE)),0),"")</f>
        <v/>
      </c>
      <c r="H427" s="58" t="str">
        <f t="shared" si="133"/>
        <v/>
      </c>
      <c r="I427" s="58" t="str">
        <f t="shared" si="133"/>
        <v/>
      </c>
      <c r="K427" s="100" t="str">
        <f t="shared" si="127"/>
        <v/>
      </c>
      <c r="U427" s="101"/>
      <c r="V427" s="63" t="str">
        <f t="shared" si="117"/>
        <v/>
      </c>
      <c r="W427" s="63" t="str">
        <f t="shared" si="118"/>
        <v/>
      </c>
      <c r="X427" s="63" t="str">
        <f t="shared" si="119"/>
        <v/>
      </c>
      <c r="Y427" s="63" t="str">
        <f t="shared" si="120"/>
        <v/>
      </c>
      <c r="Z427" s="63" t="str">
        <f t="shared" si="121"/>
        <v/>
      </c>
      <c r="AA427" s="63" t="str">
        <f t="shared" si="122"/>
        <v/>
      </c>
      <c r="AB427" s="37"/>
      <c r="AC427" s="37"/>
      <c r="AD427" s="37"/>
      <c r="AE427" s="82" t="str">
        <f t="shared" si="123"/>
        <v/>
      </c>
      <c r="AF427" s="82" t="str">
        <f t="shared" si="124"/>
        <v/>
      </c>
      <c r="AG427" s="82" t="str">
        <f t="shared" si="125"/>
        <v/>
      </c>
      <c r="AH427" s="125" t="str">
        <f t="shared" si="128"/>
        <v/>
      </c>
      <c r="AI427" s="64" t="str">
        <f t="shared" si="126"/>
        <v/>
      </c>
      <c r="AJ427" s="45" t="str">
        <f>IFERROR(IF(ISNUMBER('Opsparede løndele dec21-feb22'!K425),AI427+'Opsparede løndele dec21-feb22'!K425,AI427),"")</f>
        <v/>
      </c>
    </row>
    <row r="428" spans="1:36" x14ac:dyDescent="0.25">
      <c r="A428" s="50" t="str">
        <f t="shared" si="129"/>
        <v/>
      </c>
      <c r="B428" s="5"/>
      <c r="C428" s="6"/>
      <c r="D428" s="7"/>
      <c r="E428" s="8"/>
      <c r="F428" s="8"/>
      <c r="G428" s="58" t="str">
        <f t="shared" si="133"/>
        <v/>
      </c>
      <c r="H428" s="58" t="str">
        <f t="shared" si="133"/>
        <v/>
      </c>
      <c r="I428" s="58" t="str">
        <f t="shared" si="133"/>
        <v/>
      </c>
      <c r="K428" s="100" t="str">
        <f t="shared" si="127"/>
        <v/>
      </c>
      <c r="U428" s="101"/>
      <c r="V428" s="63" t="str">
        <f t="shared" si="117"/>
        <v/>
      </c>
      <c r="W428" s="63" t="str">
        <f t="shared" si="118"/>
        <v/>
      </c>
      <c r="X428" s="63" t="str">
        <f t="shared" si="119"/>
        <v/>
      </c>
      <c r="Y428" s="63" t="str">
        <f t="shared" si="120"/>
        <v/>
      </c>
      <c r="Z428" s="63" t="str">
        <f t="shared" si="121"/>
        <v/>
      </c>
      <c r="AA428" s="63" t="str">
        <f t="shared" si="122"/>
        <v/>
      </c>
      <c r="AB428" s="37"/>
      <c r="AC428" s="37"/>
      <c r="AD428" s="37"/>
      <c r="AE428" s="82" t="str">
        <f t="shared" si="123"/>
        <v/>
      </c>
      <c r="AF428" s="82" t="str">
        <f t="shared" si="124"/>
        <v/>
      </c>
      <c r="AG428" s="82" t="str">
        <f t="shared" si="125"/>
        <v/>
      </c>
      <c r="AH428" s="125" t="str">
        <f t="shared" si="128"/>
        <v/>
      </c>
      <c r="AI428" s="64" t="str">
        <f t="shared" si="126"/>
        <v/>
      </c>
      <c r="AJ428" s="45" t="str">
        <f>IFERROR(IF(ISNUMBER('Opsparede løndele dec21-feb22'!K426),AI428+'Opsparede løndele dec21-feb22'!K426,AI428),"")</f>
        <v/>
      </c>
    </row>
    <row r="429" spans="1:36" x14ac:dyDescent="0.25">
      <c r="A429" s="50" t="str">
        <f t="shared" si="129"/>
        <v/>
      </c>
      <c r="B429" s="5"/>
      <c r="C429" s="6"/>
      <c r="D429" s="7"/>
      <c r="E429" s="8"/>
      <c r="F429" s="8"/>
      <c r="G429" s="58" t="str">
        <f t="shared" si="133"/>
        <v/>
      </c>
      <c r="H429" s="58" t="str">
        <f t="shared" si="133"/>
        <v/>
      </c>
      <c r="I429" s="58" t="str">
        <f t="shared" si="133"/>
        <v/>
      </c>
      <c r="K429" s="100" t="str">
        <f t="shared" si="127"/>
        <v/>
      </c>
      <c r="U429" s="101"/>
      <c r="V429" s="63" t="str">
        <f t="shared" si="117"/>
        <v/>
      </c>
      <c r="W429" s="63" t="str">
        <f t="shared" si="118"/>
        <v/>
      </c>
      <c r="X429" s="63" t="str">
        <f t="shared" si="119"/>
        <v/>
      </c>
      <c r="Y429" s="63" t="str">
        <f t="shared" si="120"/>
        <v/>
      </c>
      <c r="Z429" s="63" t="str">
        <f t="shared" si="121"/>
        <v/>
      </c>
      <c r="AA429" s="63" t="str">
        <f t="shared" si="122"/>
        <v/>
      </c>
      <c r="AB429" s="37"/>
      <c r="AC429" s="37"/>
      <c r="AD429" s="37"/>
      <c r="AE429" s="82" t="str">
        <f t="shared" si="123"/>
        <v/>
      </c>
      <c r="AF429" s="82" t="str">
        <f t="shared" si="124"/>
        <v/>
      </c>
      <c r="AG429" s="82" t="str">
        <f t="shared" si="125"/>
        <v/>
      </c>
      <c r="AH429" s="125" t="str">
        <f t="shared" si="128"/>
        <v/>
      </c>
      <c r="AI429" s="64" t="str">
        <f t="shared" si="126"/>
        <v/>
      </c>
      <c r="AJ429" s="45" t="str">
        <f>IFERROR(IF(ISNUMBER('Opsparede løndele dec21-feb22'!K427),AI429+'Opsparede løndele dec21-feb22'!K427,AI429),"")</f>
        <v/>
      </c>
    </row>
    <row r="430" spans="1:36" x14ac:dyDescent="0.25">
      <c r="A430" s="50" t="str">
        <f t="shared" si="129"/>
        <v/>
      </c>
      <c r="B430" s="5"/>
      <c r="C430" s="6"/>
      <c r="D430" s="7"/>
      <c r="E430" s="8"/>
      <c r="F430" s="8"/>
      <c r="G430" s="58" t="str">
        <f t="shared" si="133"/>
        <v/>
      </c>
      <c r="H430" s="58" t="str">
        <f t="shared" si="133"/>
        <v/>
      </c>
      <c r="I430" s="58" t="str">
        <f t="shared" si="133"/>
        <v/>
      </c>
      <c r="K430" s="100" t="str">
        <f t="shared" si="127"/>
        <v/>
      </c>
      <c r="U430" s="101"/>
      <c r="V430" s="63" t="str">
        <f t="shared" si="117"/>
        <v/>
      </c>
      <c r="W430" s="63" t="str">
        <f t="shared" si="118"/>
        <v/>
      </c>
      <c r="X430" s="63" t="str">
        <f t="shared" si="119"/>
        <v/>
      </c>
      <c r="Y430" s="63" t="str">
        <f t="shared" si="120"/>
        <v/>
      </c>
      <c r="Z430" s="63" t="str">
        <f t="shared" si="121"/>
        <v/>
      </c>
      <c r="AA430" s="63" t="str">
        <f t="shared" si="122"/>
        <v/>
      </c>
      <c r="AB430" s="37"/>
      <c r="AC430" s="37"/>
      <c r="AD430" s="37"/>
      <c r="AE430" s="82" t="str">
        <f t="shared" si="123"/>
        <v/>
      </c>
      <c r="AF430" s="82" t="str">
        <f t="shared" si="124"/>
        <v/>
      </c>
      <c r="AG430" s="82" t="str">
        <f t="shared" si="125"/>
        <v/>
      </c>
      <c r="AH430" s="125" t="str">
        <f t="shared" si="128"/>
        <v/>
      </c>
      <c r="AI430" s="64" t="str">
        <f t="shared" si="126"/>
        <v/>
      </c>
      <c r="AJ430" s="45" t="str">
        <f>IFERROR(IF(ISNUMBER('Opsparede løndele dec21-feb22'!K428),AI430+'Opsparede løndele dec21-feb22'!K428,AI430),"")</f>
        <v/>
      </c>
    </row>
    <row r="431" spans="1:36" x14ac:dyDescent="0.25">
      <c r="A431" s="50" t="str">
        <f t="shared" si="129"/>
        <v/>
      </c>
      <c r="B431" s="5"/>
      <c r="C431" s="6"/>
      <c r="D431" s="7"/>
      <c r="E431" s="8"/>
      <c r="F431" s="8"/>
      <c r="G431" s="58" t="str">
        <f t="shared" si="133"/>
        <v/>
      </c>
      <c r="H431" s="58" t="str">
        <f t="shared" si="133"/>
        <v/>
      </c>
      <c r="I431" s="58" t="str">
        <f t="shared" si="133"/>
        <v/>
      </c>
      <c r="K431" s="100" t="str">
        <f t="shared" si="127"/>
        <v/>
      </c>
      <c r="U431" s="101"/>
      <c r="V431" s="63" t="str">
        <f t="shared" si="117"/>
        <v/>
      </c>
      <c r="W431" s="63" t="str">
        <f t="shared" si="118"/>
        <v/>
      </c>
      <c r="X431" s="63" t="str">
        <f t="shared" si="119"/>
        <v/>
      </c>
      <c r="Y431" s="63" t="str">
        <f t="shared" si="120"/>
        <v/>
      </c>
      <c r="Z431" s="63" t="str">
        <f t="shared" si="121"/>
        <v/>
      </c>
      <c r="AA431" s="63" t="str">
        <f t="shared" si="122"/>
        <v/>
      </c>
      <c r="AB431" s="37"/>
      <c r="AC431" s="37"/>
      <c r="AD431" s="37"/>
      <c r="AE431" s="82" t="str">
        <f t="shared" si="123"/>
        <v/>
      </c>
      <c r="AF431" s="82" t="str">
        <f t="shared" si="124"/>
        <v/>
      </c>
      <c r="AG431" s="82" t="str">
        <f t="shared" si="125"/>
        <v/>
      </c>
      <c r="AH431" s="125" t="str">
        <f t="shared" si="128"/>
        <v/>
      </c>
      <c r="AI431" s="64" t="str">
        <f t="shared" si="126"/>
        <v/>
      </c>
      <c r="AJ431" s="45" t="str">
        <f>IFERROR(IF(ISNUMBER('Opsparede løndele dec21-feb22'!K429),AI431+'Opsparede løndele dec21-feb22'!K429,AI431),"")</f>
        <v/>
      </c>
    </row>
    <row r="432" spans="1:36" x14ac:dyDescent="0.25">
      <c r="A432" s="50" t="str">
        <f t="shared" si="129"/>
        <v/>
      </c>
      <c r="B432" s="5"/>
      <c r="C432" s="6"/>
      <c r="D432" s="7"/>
      <c r="E432" s="8"/>
      <c r="F432" s="8"/>
      <c r="G432" s="58" t="str">
        <f t="shared" si="133"/>
        <v/>
      </c>
      <c r="H432" s="58" t="str">
        <f t="shared" si="133"/>
        <v/>
      </c>
      <c r="I432" s="58" t="str">
        <f t="shared" si="133"/>
        <v/>
      </c>
      <c r="K432" s="100" t="str">
        <f t="shared" si="127"/>
        <v/>
      </c>
      <c r="U432" s="101"/>
      <c r="V432" s="63" t="str">
        <f t="shared" si="117"/>
        <v/>
      </c>
      <c r="W432" s="63" t="str">
        <f t="shared" si="118"/>
        <v/>
      </c>
      <c r="X432" s="63" t="str">
        <f t="shared" si="119"/>
        <v/>
      </c>
      <c r="Y432" s="63" t="str">
        <f t="shared" si="120"/>
        <v/>
      </c>
      <c r="Z432" s="63" t="str">
        <f t="shared" si="121"/>
        <v/>
      </c>
      <c r="AA432" s="63" t="str">
        <f t="shared" si="122"/>
        <v/>
      </c>
      <c r="AB432" s="37"/>
      <c r="AC432" s="37"/>
      <c r="AD432" s="37"/>
      <c r="AE432" s="82" t="str">
        <f t="shared" si="123"/>
        <v/>
      </c>
      <c r="AF432" s="82" t="str">
        <f t="shared" si="124"/>
        <v/>
      </c>
      <c r="AG432" s="82" t="str">
        <f t="shared" si="125"/>
        <v/>
      </c>
      <c r="AH432" s="125" t="str">
        <f t="shared" si="128"/>
        <v/>
      </c>
      <c r="AI432" s="64" t="str">
        <f t="shared" si="126"/>
        <v/>
      </c>
      <c r="AJ432" s="45" t="str">
        <f>IFERROR(IF(ISNUMBER('Opsparede løndele dec21-feb22'!K430),AI432+'Opsparede løndele dec21-feb22'!K430,AI432),"")</f>
        <v/>
      </c>
    </row>
    <row r="433" spans="1:36" x14ac:dyDescent="0.25">
      <c r="A433" s="50" t="str">
        <f t="shared" si="129"/>
        <v/>
      </c>
      <c r="B433" s="5"/>
      <c r="C433" s="6"/>
      <c r="D433" s="7"/>
      <c r="E433" s="8"/>
      <c r="F433" s="8"/>
      <c r="G433" s="58" t="str">
        <f t="shared" si="133"/>
        <v/>
      </c>
      <c r="H433" s="58" t="str">
        <f t="shared" si="133"/>
        <v/>
      </c>
      <c r="I433" s="58" t="str">
        <f t="shared" si="133"/>
        <v/>
      </c>
      <c r="K433" s="100" t="str">
        <f t="shared" si="127"/>
        <v/>
      </c>
      <c r="U433" s="101"/>
      <c r="V433" s="63" t="str">
        <f t="shared" si="117"/>
        <v/>
      </c>
      <c r="W433" s="63" t="str">
        <f t="shared" si="118"/>
        <v/>
      </c>
      <c r="X433" s="63" t="str">
        <f t="shared" si="119"/>
        <v/>
      </c>
      <c r="Y433" s="63" t="str">
        <f t="shared" si="120"/>
        <v/>
      </c>
      <c r="Z433" s="63" t="str">
        <f t="shared" si="121"/>
        <v/>
      </c>
      <c r="AA433" s="63" t="str">
        <f t="shared" si="122"/>
        <v/>
      </c>
      <c r="AB433" s="37"/>
      <c r="AC433" s="37"/>
      <c r="AD433" s="37"/>
      <c r="AE433" s="82" t="str">
        <f t="shared" si="123"/>
        <v/>
      </c>
      <c r="AF433" s="82" t="str">
        <f t="shared" si="124"/>
        <v/>
      </c>
      <c r="AG433" s="82" t="str">
        <f t="shared" si="125"/>
        <v/>
      </c>
      <c r="AH433" s="125" t="str">
        <f t="shared" si="128"/>
        <v/>
      </c>
      <c r="AI433" s="64" t="str">
        <f t="shared" si="126"/>
        <v/>
      </c>
      <c r="AJ433" s="45" t="str">
        <f>IFERROR(IF(ISNUMBER('Opsparede løndele dec21-feb22'!K431),AI433+'Opsparede løndele dec21-feb22'!K431,AI433),"")</f>
        <v/>
      </c>
    </row>
    <row r="434" spans="1:36" x14ac:dyDescent="0.25">
      <c r="A434" s="50" t="str">
        <f t="shared" si="129"/>
        <v/>
      </c>
      <c r="B434" s="5"/>
      <c r="C434" s="6"/>
      <c r="D434" s="7"/>
      <c r="E434" s="8"/>
      <c r="F434" s="8"/>
      <c r="G434" s="58" t="str">
        <f t="shared" si="133"/>
        <v/>
      </c>
      <c r="H434" s="58" t="str">
        <f t="shared" si="133"/>
        <v/>
      </c>
      <c r="I434" s="58" t="str">
        <f t="shared" si="133"/>
        <v/>
      </c>
      <c r="K434" s="100" t="str">
        <f t="shared" si="127"/>
        <v/>
      </c>
      <c r="U434" s="101"/>
      <c r="V434" s="63" t="str">
        <f t="shared" si="117"/>
        <v/>
      </c>
      <c r="W434" s="63" t="str">
        <f t="shared" si="118"/>
        <v/>
      </c>
      <c r="X434" s="63" t="str">
        <f t="shared" si="119"/>
        <v/>
      </c>
      <c r="Y434" s="63" t="str">
        <f t="shared" si="120"/>
        <v/>
      </c>
      <c r="Z434" s="63" t="str">
        <f t="shared" si="121"/>
        <v/>
      </c>
      <c r="AA434" s="63" t="str">
        <f t="shared" si="122"/>
        <v/>
      </c>
      <c r="AB434" s="37"/>
      <c r="AC434" s="37"/>
      <c r="AD434" s="37"/>
      <c r="AE434" s="82" t="str">
        <f t="shared" si="123"/>
        <v/>
      </c>
      <c r="AF434" s="82" t="str">
        <f t="shared" si="124"/>
        <v/>
      </c>
      <c r="AG434" s="82" t="str">
        <f t="shared" si="125"/>
        <v/>
      </c>
      <c r="AH434" s="125" t="str">
        <f t="shared" si="128"/>
        <v/>
      </c>
      <c r="AI434" s="64" t="str">
        <f t="shared" si="126"/>
        <v/>
      </c>
      <c r="AJ434" s="45" t="str">
        <f>IFERROR(IF(ISNUMBER('Opsparede løndele dec21-feb22'!K432),AI434+'Opsparede løndele dec21-feb22'!K432,AI434),"")</f>
        <v/>
      </c>
    </row>
    <row r="435" spans="1:36" x14ac:dyDescent="0.25">
      <c r="A435" s="50" t="str">
        <f t="shared" si="129"/>
        <v/>
      </c>
      <c r="B435" s="5"/>
      <c r="C435" s="6"/>
      <c r="D435" s="7"/>
      <c r="E435" s="8"/>
      <c r="F435" s="8"/>
      <c r="G435" s="58" t="str">
        <f t="shared" si="133"/>
        <v/>
      </c>
      <c r="H435" s="58" t="str">
        <f t="shared" si="133"/>
        <v/>
      </c>
      <c r="I435" s="58" t="str">
        <f t="shared" si="133"/>
        <v/>
      </c>
      <c r="K435" s="100" t="str">
        <f t="shared" si="127"/>
        <v/>
      </c>
      <c r="U435" s="101"/>
      <c r="V435" s="63" t="str">
        <f t="shared" si="117"/>
        <v/>
      </c>
      <c r="W435" s="63" t="str">
        <f t="shared" si="118"/>
        <v/>
      </c>
      <c r="X435" s="63" t="str">
        <f t="shared" si="119"/>
        <v/>
      </c>
      <c r="Y435" s="63" t="str">
        <f t="shared" si="120"/>
        <v/>
      </c>
      <c r="Z435" s="63" t="str">
        <f t="shared" si="121"/>
        <v/>
      </c>
      <c r="AA435" s="63" t="str">
        <f t="shared" si="122"/>
        <v/>
      </c>
      <c r="AB435" s="37"/>
      <c r="AC435" s="37"/>
      <c r="AD435" s="37"/>
      <c r="AE435" s="82" t="str">
        <f t="shared" si="123"/>
        <v/>
      </c>
      <c r="AF435" s="82" t="str">
        <f t="shared" si="124"/>
        <v/>
      </c>
      <c r="AG435" s="82" t="str">
        <f t="shared" si="125"/>
        <v/>
      </c>
      <c r="AH435" s="125" t="str">
        <f t="shared" si="128"/>
        <v/>
      </c>
      <c r="AI435" s="64" t="str">
        <f t="shared" si="126"/>
        <v/>
      </c>
      <c r="AJ435" s="45" t="str">
        <f>IFERROR(IF(ISNUMBER('Opsparede løndele dec21-feb22'!K433),AI435+'Opsparede løndele dec21-feb22'!K433,AI435),"")</f>
        <v/>
      </c>
    </row>
    <row r="436" spans="1:36" x14ac:dyDescent="0.25">
      <c r="A436" s="50" t="str">
        <f t="shared" si="129"/>
        <v/>
      </c>
      <c r="B436" s="5"/>
      <c r="C436" s="6"/>
      <c r="D436" s="7"/>
      <c r="E436" s="8"/>
      <c r="F436" s="8"/>
      <c r="G436" s="58" t="str">
        <f t="shared" si="133"/>
        <v/>
      </c>
      <c r="H436" s="58" t="str">
        <f t="shared" si="133"/>
        <v/>
      </c>
      <c r="I436" s="58" t="str">
        <f t="shared" si="133"/>
        <v/>
      </c>
      <c r="K436" s="100" t="str">
        <f t="shared" si="127"/>
        <v/>
      </c>
      <c r="U436" s="101"/>
      <c r="V436" s="63" t="str">
        <f t="shared" si="117"/>
        <v/>
      </c>
      <c r="W436" s="63" t="str">
        <f t="shared" si="118"/>
        <v/>
      </c>
      <c r="X436" s="63" t="str">
        <f t="shared" si="119"/>
        <v/>
      </c>
      <c r="Y436" s="63" t="str">
        <f t="shared" si="120"/>
        <v/>
      </c>
      <c r="Z436" s="63" t="str">
        <f t="shared" si="121"/>
        <v/>
      </c>
      <c r="AA436" s="63" t="str">
        <f t="shared" si="122"/>
        <v/>
      </c>
      <c r="AB436" s="37"/>
      <c r="AC436" s="37"/>
      <c r="AD436" s="37"/>
      <c r="AE436" s="82" t="str">
        <f t="shared" si="123"/>
        <v/>
      </c>
      <c r="AF436" s="82" t="str">
        <f t="shared" si="124"/>
        <v/>
      </c>
      <c r="AG436" s="82" t="str">
        <f t="shared" si="125"/>
        <v/>
      </c>
      <c r="AH436" s="125" t="str">
        <f t="shared" si="128"/>
        <v/>
      </c>
      <c r="AI436" s="64" t="str">
        <f t="shared" si="126"/>
        <v/>
      </c>
      <c r="AJ436" s="45" t="str">
        <f>IFERROR(IF(ISNUMBER('Opsparede løndele dec21-feb22'!K434),AI436+'Opsparede løndele dec21-feb22'!K434,AI436),"")</f>
        <v/>
      </c>
    </row>
    <row r="437" spans="1:36" x14ac:dyDescent="0.25">
      <c r="A437" s="50" t="str">
        <f t="shared" si="129"/>
        <v/>
      </c>
      <c r="B437" s="5"/>
      <c r="C437" s="6"/>
      <c r="D437" s="7"/>
      <c r="E437" s="8"/>
      <c r="F437" s="8"/>
      <c r="G437" s="58" t="str">
        <f t="shared" ref="G437:I446" si="134">IF(AND(ISNUMBER($E437),ISNUMBER($F437)),MAX(MIN(NETWORKDAYS(IF($E437&lt;=VLOOKUP(G$6,Matrix_antal_dage,5,FALSE),VLOOKUP(G$6,Matrix_antal_dage,5,FALSE),$E437),IF($F437&gt;=VLOOKUP(G$6,Matrix_antal_dage,6,FALSE),VLOOKUP(G$6,Matrix_antal_dage,6,FALSE),$F437),helligdage),VLOOKUP(G$6,Matrix_antal_dage,7,FALSE)),0),"")</f>
        <v/>
      </c>
      <c r="H437" s="58" t="str">
        <f t="shared" si="134"/>
        <v/>
      </c>
      <c r="I437" s="58" t="str">
        <f t="shared" si="134"/>
        <v/>
      </c>
      <c r="K437" s="100" t="str">
        <f t="shared" si="127"/>
        <v/>
      </c>
      <c r="U437" s="101"/>
      <c r="V437" s="63" t="str">
        <f t="shared" si="117"/>
        <v/>
      </c>
      <c r="W437" s="63" t="str">
        <f t="shared" si="118"/>
        <v/>
      </c>
      <c r="X437" s="63" t="str">
        <f t="shared" si="119"/>
        <v/>
      </c>
      <c r="Y437" s="63" t="str">
        <f t="shared" si="120"/>
        <v/>
      </c>
      <c r="Z437" s="63" t="str">
        <f t="shared" si="121"/>
        <v/>
      </c>
      <c r="AA437" s="63" t="str">
        <f t="shared" si="122"/>
        <v/>
      </c>
      <c r="AB437" s="37"/>
      <c r="AC437" s="37"/>
      <c r="AD437" s="37"/>
      <c r="AE437" s="82" t="str">
        <f t="shared" si="123"/>
        <v/>
      </c>
      <c r="AF437" s="82" t="str">
        <f t="shared" si="124"/>
        <v/>
      </c>
      <c r="AG437" s="82" t="str">
        <f t="shared" si="125"/>
        <v/>
      </c>
      <c r="AH437" s="125" t="str">
        <f t="shared" si="128"/>
        <v/>
      </c>
      <c r="AI437" s="64" t="str">
        <f t="shared" si="126"/>
        <v/>
      </c>
      <c r="AJ437" s="45" t="str">
        <f>IFERROR(IF(ISNUMBER('Opsparede løndele dec21-feb22'!K435),AI437+'Opsparede løndele dec21-feb22'!K435,AI437),"")</f>
        <v/>
      </c>
    </row>
    <row r="438" spans="1:36" x14ac:dyDescent="0.25">
      <c r="A438" s="50" t="str">
        <f t="shared" si="129"/>
        <v/>
      </c>
      <c r="B438" s="5"/>
      <c r="C438" s="6"/>
      <c r="D438" s="7"/>
      <c r="E438" s="8"/>
      <c r="F438" s="8"/>
      <c r="G438" s="58" t="str">
        <f t="shared" si="134"/>
        <v/>
      </c>
      <c r="H438" s="58" t="str">
        <f t="shared" si="134"/>
        <v/>
      </c>
      <c r="I438" s="58" t="str">
        <f t="shared" si="134"/>
        <v/>
      </c>
      <c r="K438" s="100" t="str">
        <f t="shared" si="127"/>
        <v/>
      </c>
      <c r="U438" s="101"/>
      <c r="V438" s="63" t="str">
        <f t="shared" si="117"/>
        <v/>
      </c>
      <c r="W438" s="63" t="str">
        <f t="shared" si="118"/>
        <v/>
      </c>
      <c r="X438" s="63" t="str">
        <f t="shared" si="119"/>
        <v/>
      </c>
      <c r="Y438" s="63" t="str">
        <f t="shared" si="120"/>
        <v/>
      </c>
      <c r="Z438" s="63" t="str">
        <f t="shared" si="121"/>
        <v/>
      </c>
      <c r="AA438" s="63" t="str">
        <f t="shared" si="122"/>
        <v/>
      </c>
      <c r="AB438" s="37"/>
      <c r="AC438" s="37"/>
      <c r="AD438" s="37"/>
      <c r="AE438" s="82" t="str">
        <f t="shared" si="123"/>
        <v/>
      </c>
      <c r="AF438" s="82" t="str">
        <f t="shared" si="124"/>
        <v/>
      </c>
      <c r="AG438" s="82" t="str">
        <f t="shared" si="125"/>
        <v/>
      </c>
      <c r="AH438" s="125" t="str">
        <f t="shared" si="128"/>
        <v/>
      </c>
      <c r="AI438" s="64" t="str">
        <f t="shared" si="126"/>
        <v/>
      </c>
      <c r="AJ438" s="45" t="str">
        <f>IFERROR(IF(ISNUMBER('Opsparede løndele dec21-feb22'!K436),AI438+'Opsparede løndele dec21-feb22'!K436,AI438),"")</f>
        <v/>
      </c>
    </row>
    <row r="439" spans="1:36" x14ac:dyDescent="0.25">
      <c r="A439" s="50" t="str">
        <f t="shared" si="129"/>
        <v/>
      </c>
      <c r="B439" s="5"/>
      <c r="C439" s="6"/>
      <c r="D439" s="7"/>
      <c r="E439" s="8"/>
      <c r="F439" s="8"/>
      <c r="G439" s="58" t="str">
        <f t="shared" si="134"/>
        <v/>
      </c>
      <c r="H439" s="58" t="str">
        <f t="shared" si="134"/>
        <v/>
      </c>
      <c r="I439" s="58" t="str">
        <f t="shared" si="134"/>
        <v/>
      </c>
      <c r="K439" s="100" t="str">
        <f t="shared" si="127"/>
        <v/>
      </c>
      <c r="U439" s="101"/>
      <c r="V439" s="63" t="str">
        <f t="shared" si="117"/>
        <v/>
      </c>
      <c r="W439" s="63" t="str">
        <f t="shared" si="118"/>
        <v/>
      </c>
      <c r="X439" s="63" t="str">
        <f t="shared" si="119"/>
        <v/>
      </c>
      <c r="Y439" s="63" t="str">
        <f t="shared" si="120"/>
        <v/>
      </c>
      <c r="Z439" s="63" t="str">
        <f t="shared" si="121"/>
        <v/>
      </c>
      <c r="AA439" s="63" t="str">
        <f t="shared" si="122"/>
        <v/>
      </c>
      <c r="AB439" s="37"/>
      <c r="AC439" s="37"/>
      <c r="AD439" s="37"/>
      <c r="AE439" s="82" t="str">
        <f t="shared" si="123"/>
        <v/>
      </c>
      <c r="AF439" s="82" t="str">
        <f t="shared" si="124"/>
        <v/>
      </c>
      <c r="AG439" s="82" t="str">
        <f t="shared" si="125"/>
        <v/>
      </c>
      <c r="AH439" s="125" t="str">
        <f t="shared" si="128"/>
        <v/>
      </c>
      <c r="AI439" s="64" t="str">
        <f t="shared" si="126"/>
        <v/>
      </c>
      <c r="AJ439" s="45" t="str">
        <f>IFERROR(IF(ISNUMBER('Opsparede løndele dec21-feb22'!K437),AI439+'Opsparede løndele dec21-feb22'!K437,AI439),"")</f>
        <v/>
      </c>
    </row>
    <row r="440" spans="1:36" x14ac:dyDescent="0.25">
      <c r="A440" s="50" t="str">
        <f t="shared" si="129"/>
        <v/>
      </c>
      <c r="B440" s="5"/>
      <c r="C440" s="6"/>
      <c r="D440" s="7"/>
      <c r="E440" s="8"/>
      <c r="F440" s="8"/>
      <c r="G440" s="58" t="str">
        <f t="shared" si="134"/>
        <v/>
      </c>
      <c r="H440" s="58" t="str">
        <f t="shared" si="134"/>
        <v/>
      </c>
      <c r="I440" s="58" t="str">
        <f t="shared" si="134"/>
        <v/>
      </c>
      <c r="K440" s="100" t="str">
        <f t="shared" si="127"/>
        <v/>
      </c>
      <c r="U440" s="101"/>
      <c r="V440" s="63" t="str">
        <f t="shared" si="117"/>
        <v/>
      </c>
      <c r="W440" s="63" t="str">
        <f t="shared" si="118"/>
        <v/>
      </c>
      <c r="X440" s="63" t="str">
        <f t="shared" si="119"/>
        <v/>
      </c>
      <c r="Y440" s="63" t="str">
        <f t="shared" si="120"/>
        <v/>
      </c>
      <c r="Z440" s="63" t="str">
        <f t="shared" si="121"/>
        <v/>
      </c>
      <c r="AA440" s="63" t="str">
        <f t="shared" si="122"/>
        <v/>
      </c>
      <c r="AB440" s="37"/>
      <c r="AC440" s="37"/>
      <c r="AD440" s="37"/>
      <c r="AE440" s="82" t="str">
        <f t="shared" si="123"/>
        <v/>
      </c>
      <c r="AF440" s="82" t="str">
        <f t="shared" si="124"/>
        <v/>
      </c>
      <c r="AG440" s="82" t="str">
        <f t="shared" si="125"/>
        <v/>
      </c>
      <c r="AH440" s="125" t="str">
        <f t="shared" si="128"/>
        <v/>
      </c>
      <c r="AI440" s="64" t="str">
        <f t="shared" si="126"/>
        <v/>
      </c>
      <c r="AJ440" s="45" t="str">
        <f>IFERROR(IF(ISNUMBER('Opsparede løndele dec21-feb22'!K438),AI440+'Opsparede løndele dec21-feb22'!K438,AI440),"")</f>
        <v/>
      </c>
    </row>
    <row r="441" spans="1:36" x14ac:dyDescent="0.25">
      <c r="A441" s="50" t="str">
        <f t="shared" si="129"/>
        <v/>
      </c>
      <c r="B441" s="5"/>
      <c r="C441" s="6"/>
      <c r="D441" s="7"/>
      <c r="E441" s="8"/>
      <c r="F441" s="8"/>
      <c r="G441" s="58" t="str">
        <f t="shared" si="134"/>
        <v/>
      </c>
      <c r="H441" s="58" t="str">
        <f t="shared" si="134"/>
        <v/>
      </c>
      <c r="I441" s="58" t="str">
        <f t="shared" si="134"/>
        <v/>
      </c>
      <c r="K441" s="100" t="str">
        <f t="shared" si="127"/>
        <v/>
      </c>
      <c r="U441" s="101"/>
      <c r="V441" s="63" t="str">
        <f t="shared" si="117"/>
        <v/>
      </c>
      <c r="W441" s="63" t="str">
        <f t="shared" si="118"/>
        <v/>
      </c>
      <c r="X441" s="63" t="str">
        <f t="shared" si="119"/>
        <v/>
      </c>
      <c r="Y441" s="63" t="str">
        <f t="shared" si="120"/>
        <v/>
      </c>
      <c r="Z441" s="63" t="str">
        <f t="shared" si="121"/>
        <v/>
      </c>
      <c r="AA441" s="63" t="str">
        <f t="shared" si="122"/>
        <v/>
      </c>
      <c r="AB441" s="37"/>
      <c r="AC441" s="37"/>
      <c r="AD441" s="37"/>
      <c r="AE441" s="82" t="str">
        <f t="shared" si="123"/>
        <v/>
      </c>
      <c r="AF441" s="82" t="str">
        <f t="shared" si="124"/>
        <v/>
      </c>
      <c r="AG441" s="82" t="str">
        <f t="shared" si="125"/>
        <v/>
      </c>
      <c r="AH441" s="125" t="str">
        <f t="shared" si="128"/>
        <v/>
      </c>
      <c r="AI441" s="64" t="str">
        <f t="shared" si="126"/>
        <v/>
      </c>
      <c r="AJ441" s="45" t="str">
        <f>IFERROR(IF(ISNUMBER('Opsparede løndele dec21-feb22'!K439),AI441+'Opsparede løndele dec21-feb22'!K439,AI441),"")</f>
        <v/>
      </c>
    </row>
    <row r="442" spans="1:36" x14ac:dyDescent="0.25">
      <c r="A442" s="50" t="str">
        <f t="shared" si="129"/>
        <v/>
      </c>
      <c r="B442" s="5"/>
      <c r="C442" s="6"/>
      <c r="D442" s="7"/>
      <c r="E442" s="8"/>
      <c r="F442" s="8"/>
      <c r="G442" s="58" t="str">
        <f t="shared" si="134"/>
        <v/>
      </c>
      <c r="H442" s="58" t="str">
        <f t="shared" si="134"/>
        <v/>
      </c>
      <c r="I442" s="58" t="str">
        <f t="shared" si="134"/>
        <v/>
      </c>
      <c r="K442" s="100" t="str">
        <f t="shared" si="127"/>
        <v/>
      </c>
      <c r="U442" s="101"/>
      <c r="V442" s="63" t="str">
        <f t="shared" si="117"/>
        <v/>
      </c>
      <c r="W442" s="63" t="str">
        <f t="shared" si="118"/>
        <v/>
      </c>
      <c r="X442" s="63" t="str">
        <f t="shared" si="119"/>
        <v/>
      </c>
      <c r="Y442" s="63" t="str">
        <f t="shared" si="120"/>
        <v/>
      </c>
      <c r="Z442" s="63" t="str">
        <f t="shared" si="121"/>
        <v/>
      </c>
      <c r="AA442" s="63" t="str">
        <f t="shared" si="122"/>
        <v/>
      </c>
      <c r="AB442" s="37"/>
      <c r="AC442" s="37"/>
      <c r="AD442" s="37"/>
      <c r="AE442" s="82" t="str">
        <f t="shared" si="123"/>
        <v/>
      </c>
      <c r="AF442" s="82" t="str">
        <f t="shared" si="124"/>
        <v/>
      </c>
      <c r="AG442" s="82" t="str">
        <f t="shared" si="125"/>
        <v/>
      </c>
      <c r="AH442" s="125" t="str">
        <f t="shared" si="128"/>
        <v/>
      </c>
      <c r="AI442" s="64" t="str">
        <f t="shared" si="126"/>
        <v/>
      </c>
      <c r="AJ442" s="45" t="str">
        <f>IFERROR(IF(ISNUMBER('Opsparede løndele dec21-feb22'!K440),AI442+'Opsparede løndele dec21-feb22'!K440,AI442),"")</f>
        <v/>
      </c>
    </row>
    <row r="443" spans="1:36" x14ac:dyDescent="0.25">
      <c r="A443" s="50" t="str">
        <f t="shared" si="129"/>
        <v/>
      </c>
      <c r="B443" s="5"/>
      <c r="C443" s="6"/>
      <c r="D443" s="7"/>
      <c r="E443" s="8"/>
      <c r="F443" s="8"/>
      <c r="G443" s="58" t="str">
        <f t="shared" si="134"/>
        <v/>
      </c>
      <c r="H443" s="58" t="str">
        <f t="shared" si="134"/>
        <v/>
      </c>
      <c r="I443" s="58" t="str">
        <f t="shared" si="134"/>
        <v/>
      </c>
      <c r="K443" s="100" t="str">
        <f t="shared" si="127"/>
        <v/>
      </c>
      <c r="U443" s="101"/>
      <c r="V443" s="63" t="str">
        <f t="shared" si="117"/>
        <v/>
      </c>
      <c r="W443" s="63" t="str">
        <f t="shared" si="118"/>
        <v/>
      </c>
      <c r="X443" s="63" t="str">
        <f t="shared" si="119"/>
        <v/>
      </c>
      <c r="Y443" s="63" t="str">
        <f t="shared" si="120"/>
        <v/>
      </c>
      <c r="Z443" s="63" t="str">
        <f t="shared" si="121"/>
        <v/>
      </c>
      <c r="AA443" s="63" t="str">
        <f t="shared" si="122"/>
        <v/>
      </c>
      <c r="AB443" s="37"/>
      <c r="AC443" s="37"/>
      <c r="AD443" s="37"/>
      <c r="AE443" s="82" t="str">
        <f t="shared" si="123"/>
        <v/>
      </c>
      <c r="AF443" s="82" t="str">
        <f t="shared" si="124"/>
        <v/>
      </c>
      <c r="AG443" s="82" t="str">
        <f t="shared" si="125"/>
        <v/>
      </c>
      <c r="AH443" s="125" t="str">
        <f t="shared" si="128"/>
        <v/>
      </c>
      <c r="AI443" s="64" t="str">
        <f t="shared" si="126"/>
        <v/>
      </c>
      <c r="AJ443" s="45" t="str">
        <f>IFERROR(IF(ISNUMBER('Opsparede løndele dec21-feb22'!K441),AI443+'Opsparede løndele dec21-feb22'!K441,AI443),"")</f>
        <v/>
      </c>
    </row>
    <row r="444" spans="1:36" x14ac:dyDescent="0.25">
      <c r="A444" s="50" t="str">
        <f t="shared" si="129"/>
        <v/>
      </c>
      <c r="B444" s="5"/>
      <c r="C444" s="6"/>
      <c r="D444" s="7"/>
      <c r="E444" s="8"/>
      <c r="F444" s="8"/>
      <c r="G444" s="58" t="str">
        <f t="shared" si="134"/>
        <v/>
      </c>
      <c r="H444" s="58" t="str">
        <f t="shared" si="134"/>
        <v/>
      </c>
      <c r="I444" s="58" t="str">
        <f t="shared" si="134"/>
        <v/>
      </c>
      <c r="K444" s="100" t="str">
        <f t="shared" si="127"/>
        <v/>
      </c>
      <c r="U444" s="101"/>
      <c r="V444" s="63" t="str">
        <f t="shared" si="117"/>
        <v/>
      </c>
      <c r="W444" s="63" t="str">
        <f t="shared" si="118"/>
        <v/>
      </c>
      <c r="X444" s="63" t="str">
        <f t="shared" si="119"/>
        <v/>
      </c>
      <c r="Y444" s="63" t="str">
        <f t="shared" si="120"/>
        <v/>
      </c>
      <c r="Z444" s="63" t="str">
        <f t="shared" si="121"/>
        <v/>
      </c>
      <c r="AA444" s="63" t="str">
        <f t="shared" si="122"/>
        <v/>
      </c>
      <c r="AB444" s="37"/>
      <c r="AC444" s="37"/>
      <c r="AD444" s="37"/>
      <c r="AE444" s="82" t="str">
        <f t="shared" si="123"/>
        <v/>
      </c>
      <c r="AF444" s="82" t="str">
        <f t="shared" si="124"/>
        <v/>
      </c>
      <c r="AG444" s="82" t="str">
        <f t="shared" si="125"/>
        <v/>
      </c>
      <c r="AH444" s="125" t="str">
        <f t="shared" si="128"/>
        <v/>
      </c>
      <c r="AI444" s="64" t="str">
        <f t="shared" si="126"/>
        <v/>
      </c>
      <c r="AJ444" s="45" t="str">
        <f>IFERROR(IF(ISNUMBER('Opsparede løndele dec21-feb22'!K442),AI444+'Opsparede løndele dec21-feb22'!K442,AI444),"")</f>
        <v/>
      </c>
    </row>
    <row r="445" spans="1:36" x14ac:dyDescent="0.25">
      <c r="A445" s="50" t="str">
        <f t="shared" si="129"/>
        <v/>
      </c>
      <c r="B445" s="5"/>
      <c r="C445" s="6"/>
      <c r="D445" s="7"/>
      <c r="E445" s="8"/>
      <c r="F445" s="8"/>
      <c r="G445" s="58" t="str">
        <f t="shared" si="134"/>
        <v/>
      </c>
      <c r="H445" s="58" t="str">
        <f t="shared" si="134"/>
        <v/>
      </c>
      <c r="I445" s="58" t="str">
        <f t="shared" si="134"/>
        <v/>
      </c>
      <c r="K445" s="100" t="str">
        <f t="shared" si="127"/>
        <v/>
      </c>
      <c r="U445" s="101"/>
      <c r="V445" s="63" t="str">
        <f t="shared" si="117"/>
        <v/>
      </c>
      <c r="W445" s="63" t="str">
        <f t="shared" si="118"/>
        <v/>
      </c>
      <c r="X445" s="63" t="str">
        <f t="shared" si="119"/>
        <v/>
      </c>
      <c r="Y445" s="63" t="str">
        <f t="shared" si="120"/>
        <v/>
      </c>
      <c r="Z445" s="63" t="str">
        <f t="shared" si="121"/>
        <v/>
      </c>
      <c r="AA445" s="63" t="str">
        <f t="shared" si="122"/>
        <v/>
      </c>
      <c r="AB445" s="37"/>
      <c r="AC445" s="37"/>
      <c r="AD445" s="37"/>
      <c r="AE445" s="82" t="str">
        <f t="shared" si="123"/>
        <v/>
      </c>
      <c r="AF445" s="82" t="str">
        <f t="shared" si="124"/>
        <v/>
      </c>
      <c r="AG445" s="82" t="str">
        <f t="shared" si="125"/>
        <v/>
      </c>
      <c r="AH445" s="125" t="str">
        <f t="shared" si="128"/>
        <v/>
      </c>
      <c r="AI445" s="64" t="str">
        <f t="shared" si="126"/>
        <v/>
      </c>
      <c r="AJ445" s="45" t="str">
        <f>IFERROR(IF(ISNUMBER('Opsparede løndele dec21-feb22'!K443),AI445+'Opsparede løndele dec21-feb22'!K443,AI445),"")</f>
        <v/>
      </c>
    </row>
    <row r="446" spans="1:36" x14ac:dyDescent="0.25">
      <c r="A446" s="50" t="str">
        <f t="shared" si="129"/>
        <v/>
      </c>
      <c r="B446" s="5"/>
      <c r="C446" s="6"/>
      <c r="D446" s="7"/>
      <c r="E446" s="8"/>
      <c r="F446" s="8"/>
      <c r="G446" s="58" t="str">
        <f t="shared" si="134"/>
        <v/>
      </c>
      <c r="H446" s="58" t="str">
        <f t="shared" si="134"/>
        <v/>
      </c>
      <c r="I446" s="58" t="str">
        <f t="shared" si="134"/>
        <v/>
      </c>
      <c r="K446" s="100" t="str">
        <f t="shared" si="127"/>
        <v/>
      </c>
      <c r="U446" s="101"/>
      <c r="V446" s="63" t="str">
        <f t="shared" si="117"/>
        <v/>
      </c>
      <c r="W446" s="63" t="str">
        <f t="shared" si="118"/>
        <v/>
      </c>
      <c r="X446" s="63" t="str">
        <f t="shared" si="119"/>
        <v/>
      </c>
      <c r="Y446" s="63" t="str">
        <f t="shared" si="120"/>
        <v/>
      </c>
      <c r="Z446" s="63" t="str">
        <f t="shared" si="121"/>
        <v/>
      </c>
      <c r="AA446" s="63" t="str">
        <f t="shared" si="122"/>
        <v/>
      </c>
      <c r="AB446" s="37"/>
      <c r="AC446" s="37"/>
      <c r="AD446" s="37"/>
      <c r="AE446" s="82" t="str">
        <f t="shared" si="123"/>
        <v/>
      </c>
      <c r="AF446" s="82" t="str">
        <f t="shared" si="124"/>
        <v/>
      </c>
      <c r="AG446" s="82" t="str">
        <f t="shared" si="125"/>
        <v/>
      </c>
      <c r="AH446" s="125" t="str">
        <f t="shared" si="128"/>
        <v/>
      </c>
      <c r="AI446" s="64" t="str">
        <f t="shared" si="126"/>
        <v/>
      </c>
      <c r="AJ446" s="45" t="str">
        <f>IFERROR(IF(ISNUMBER('Opsparede løndele dec21-feb22'!K444),AI446+'Opsparede løndele dec21-feb22'!K444,AI446),"")</f>
        <v/>
      </c>
    </row>
    <row r="447" spans="1:36" x14ac:dyDescent="0.25">
      <c r="A447" s="50" t="str">
        <f t="shared" si="129"/>
        <v/>
      </c>
      <c r="B447" s="5"/>
      <c r="C447" s="6"/>
      <c r="D447" s="7"/>
      <c r="E447" s="8"/>
      <c r="F447" s="8"/>
      <c r="G447" s="58" t="str">
        <f t="shared" ref="G447:I456" si="135">IF(AND(ISNUMBER($E447),ISNUMBER($F447)),MAX(MIN(NETWORKDAYS(IF($E447&lt;=VLOOKUP(G$6,Matrix_antal_dage,5,FALSE),VLOOKUP(G$6,Matrix_antal_dage,5,FALSE),$E447),IF($F447&gt;=VLOOKUP(G$6,Matrix_antal_dage,6,FALSE),VLOOKUP(G$6,Matrix_antal_dage,6,FALSE),$F447),helligdage),VLOOKUP(G$6,Matrix_antal_dage,7,FALSE)),0),"")</f>
        <v/>
      </c>
      <c r="H447" s="58" t="str">
        <f t="shared" si="135"/>
        <v/>
      </c>
      <c r="I447" s="58" t="str">
        <f t="shared" si="135"/>
        <v/>
      </c>
      <c r="K447" s="100" t="str">
        <f t="shared" si="127"/>
        <v/>
      </c>
      <c r="U447" s="101"/>
      <c r="V447" s="63" t="str">
        <f t="shared" si="117"/>
        <v/>
      </c>
      <c r="W447" s="63" t="str">
        <f t="shared" si="118"/>
        <v/>
      </c>
      <c r="X447" s="63" t="str">
        <f t="shared" si="119"/>
        <v/>
      </c>
      <c r="Y447" s="63" t="str">
        <f t="shared" si="120"/>
        <v/>
      </c>
      <c r="Z447" s="63" t="str">
        <f t="shared" si="121"/>
        <v/>
      </c>
      <c r="AA447" s="63" t="str">
        <f t="shared" si="122"/>
        <v/>
      </c>
      <c r="AB447" s="37"/>
      <c r="AC447" s="37"/>
      <c r="AD447" s="37"/>
      <c r="AE447" s="82" t="str">
        <f t="shared" si="123"/>
        <v/>
      </c>
      <c r="AF447" s="82" t="str">
        <f t="shared" si="124"/>
        <v/>
      </c>
      <c r="AG447" s="82" t="str">
        <f t="shared" si="125"/>
        <v/>
      </c>
      <c r="AH447" s="125" t="str">
        <f t="shared" si="128"/>
        <v/>
      </c>
      <c r="AI447" s="64" t="str">
        <f t="shared" si="126"/>
        <v/>
      </c>
      <c r="AJ447" s="45" t="str">
        <f>IFERROR(IF(ISNUMBER('Opsparede løndele dec21-feb22'!K445),AI447+'Opsparede løndele dec21-feb22'!K445,AI447),"")</f>
        <v/>
      </c>
    </row>
    <row r="448" spans="1:36" x14ac:dyDescent="0.25">
      <c r="A448" s="50" t="str">
        <f t="shared" si="129"/>
        <v/>
      </c>
      <c r="B448" s="5"/>
      <c r="C448" s="6"/>
      <c r="D448" s="7"/>
      <c r="E448" s="8"/>
      <c r="F448" s="8"/>
      <c r="G448" s="58" t="str">
        <f t="shared" si="135"/>
        <v/>
      </c>
      <c r="H448" s="58" t="str">
        <f t="shared" si="135"/>
        <v/>
      </c>
      <c r="I448" s="58" t="str">
        <f t="shared" si="135"/>
        <v/>
      </c>
      <c r="K448" s="100" t="str">
        <f t="shared" si="127"/>
        <v/>
      </c>
      <c r="U448" s="101"/>
      <c r="V448" s="63" t="str">
        <f t="shared" si="117"/>
        <v/>
      </c>
      <c r="W448" s="63" t="str">
        <f t="shared" si="118"/>
        <v/>
      </c>
      <c r="X448" s="63" t="str">
        <f t="shared" si="119"/>
        <v/>
      </c>
      <c r="Y448" s="63" t="str">
        <f t="shared" si="120"/>
        <v/>
      </c>
      <c r="Z448" s="63" t="str">
        <f t="shared" si="121"/>
        <v/>
      </c>
      <c r="AA448" s="63" t="str">
        <f t="shared" si="122"/>
        <v/>
      </c>
      <c r="AB448" s="37"/>
      <c r="AC448" s="37"/>
      <c r="AD448" s="37"/>
      <c r="AE448" s="82" t="str">
        <f t="shared" si="123"/>
        <v/>
      </c>
      <c r="AF448" s="82" t="str">
        <f t="shared" si="124"/>
        <v/>
      </c>
      <c r="AG448" s="82" t="str">
        <f t="shared" si="125"/>
        <v/>
      </c>
      <c r="AH448" s="125" t="str">
        <f t="shared" si="128"/>
        <v/>
      </c>
      <c r="AI448" s="64" t="str">
        <f t="shared" si="126"/>
        <v/>
      </c>
      <c r="AJ448" s="45" t="str">
        <f>IFERROR(IF(ISNUMBER('Opsparede løndele dec21-feb22'!K446),AI448+'Opsparede løndele dec21-feb22'!K446,AI448),"")</f>
        <v/>
      </c>
    </row>
    <row r="449" spans="1:36" x14ac:dyDescent="0.25">
      <c r="A449" s="50" t="str">
        <f t="shared" si="129"/>
        <v/>
      </c>
      <c r="B449" s="5"/>
      <c r="C449" s="6"/>
      <c r="D449" s="7"/>
      <c r="E449" s="8"/>
      <c r="F449" s="8"/>
      <c r="G449" s="58" t="str">
        <f t="shared" si="135"/>
        <v/>
      </c>
      <c r="H449" s="58" t="str">
        <f t="shared" si="135"/>
        <v/>
      </c>
      <c r="I449" s="58" t="str">
        <f t="shared" si="135"/>
        <v/>
      </c>
      <c r="K449" s="100" t="str">
        <f t="shared" si="127"/>
        <v/>
      </c>
      <c r="U449" s="101"/>
      <c r="V449" s="63" t="str">
        <f t="shared" si="117"/>
        <v/>
      </c>
      <c r="W449" s="63" t="str">
        <f t="shared" si="118"/>
        <v/>
      </c>
      <c r="X449" s="63" t="str">
        <f t="shared" si="119"/>
        <v/>
      </c>
      <c r="Y449" s="63" t="str">
        <f t="shared" si="120"/>
        <v/>
      </c>
      <c r="Z449" s="63" t="str">
        <f t="shared" si="121"/>
        <v/>
      </c>
      <c r="AA449" s="63" t="str">
        <f t="shared" si="122"/>
        <v/>
      </c>
      <c r="AB449" s="37"/>
      <c r="AC449" s="37"/>
      <c r="AD449" s="37"/>
      <c r="AE449" s="82" t="str">
        <f t="shared" si="123"/>
        <v/>
      </c>
      <c r="AF449" s="82" t="str">
        <f t="shared" si="124"/>
        <v/>
      </c>
      <c r="AG449" s="82" t="str">
        <f t="shared" si="125"/>
        <v/>
      </c>
      <c r="AH449" s="125" t="str">
        <f t="shared" si="128"/>
        <v/>
      </c>
      <c r="AI449" s="64" t="str">
        <f t="shared" si="126"/>
        <v/>
      </c>
      <c r="AJ449" s="45" t="str">
        <f>IFERROR(IF(ISNUMBER('Opsparede løndele dec21-feb22'!K447),AI449+'Opsparede løndele dec21-feb22'!K447,AI449),"")</f>
        <v/>
      </c>
    </row>
    <row r="450" spans="1:36" x14ac:dyDescent="0.25">
      <c r="A450" s="50" t="str">
        <f t="shared" si="129"/>
        <v/>
      </c>
      <c r="B450" s="5"/>
      <c r="C450" s="6"/>
      <c r="D450" s="7"/>
      <c r="E450" s="8"/>
      <c r="F450" s="8"/>
      <c r="G450" s="58" t="str">
        <f t="shared" si="135"/>
        <v/>
      </c>
      <c r="H450" s="58" t="str">
        <f t="shared" si="135"/>
        <v/>
      </c>
      <c r="I450" s="58" t="str">
        <f t="shared" si="135"/>
        <v/>
      </c>
      <c r="K450" s="100" t="str">
        <f t="shared" si="127"/>
        <v/>
      </c>
      <c r="U450" s="101"/>
      <c r="V450" s="63" t="str">
        <f t="shared" si="117"/>
        <v/>
      </c>
      <c r="W450" s="63" t="str">
        <f t="shared" si="118"/>
        <v/>
      </c>
      <c r="X450" s="63" t="str">
        <f t="shared" si="119"/>
        <v/>
      </c>
      <c r="Y450" s="63" t="str">
        <f t="shared" si="120"/>
        <v/>
      </c>
      <c r="Z450" s="63" t="str">
        <f t="shared" si="121"/>
        <v/>
      </c>
      <c r="AA450" s="63" t="str">
        <f t="shared" si="122"/>
        <v/>
      </c>
      <c r="AB450" s="37"/>
      <c r="AC450" s="37"/>
      <c r="AD450" s="37"/>
      <c r="AE450" s="82" t="str">
        <f t="shared" si="123"/>
        <v/>
      </c>
      <c r="AF450" s="82" t="str">
        <f t="shared" si="124"/>
        <v/>
      </c>
      <c r="AG450" s="82" t="str">
        <f t="shared" si="125"/>
        <v/>
      </c>
      <c r="AH450" s="125" t="str">
        <f t="shared" si="128"/>
        <v/>
      </c>
      <c r="AI450" s="64" t="str">
        <f t="shared" si="126"/>
        <v/>
      </c>
      <c r="AJ450" s="45" t="str">
        <f>IFERROR(IF(ISNUMBER('Opsparede løndele dec21-feb22'!K448),AI450+'Opsparede løndele dec21-feb22'!K448,AI450),"")</f>
        <v/>
      </c>
    </row>
    <row r="451" spans="1:36" x14ac:dyDescent="0.25">
      <c r="A451" s="50" t="str">
        <f t="shared" si="129"/>
        <v/>
      </c>
      <c r="B451" s="5"/>
      <c r="C451" s="6"/>
      <c r="D451" s="7"/>
      <c r="E451" s="8"/>
      <c r="F451" s="8"/>
      <c r="G451" s="58" t="str">
        <f t="shared" si="135"/>
        <v/>
      </c>
      <c r="H451" s="58" t="str">
        <f t="shared" si="135"/>
        <v/>
      </c>
      <c r="I451" s="58" t="str">
        <f t="shared" si="135"/>
        <v/>
      </c>
      <c r="K451" s="100" t="str">
        <f t="shared" si="127"/>
        <v/>
      </c>
      <c r="U451" s="101"/>
      <c r="V451" s="63" t="str">
        <f t="shared" si="117"/>
        <v/>
      </c>
      <c r="W451" s="63" t="str">
        <f t="shared" si="118"/>
        <v/>
      </c>
      <c r="X451" s="63" t="str">
        <f t="shared" si="119"/>
        <v/>
      </c>
      <c r="Y451" s="63" t="str">
        <f t="shared" si="120"/>
        <v/>
      </c>
      <c r="Z451" s="63" t="str">
        <f t="shared" si="121"/>
        <v/>
      </c>
      <c r="AA451" s="63" t="str">
        <f t="shared" si="122"/>
        <v/>
      </c>
      <c r="AB451" s="37"/>
      <c r="AC451" s="37"/>
      <c r="AD451" s="37"/>
      <c r="AE451" s="82" t="str">
        <f t="shared" si="123"/>
        <v/>
      </c>
      <c r="AF451" s="82" t="str">
        <f t="shared" si="124"/>
        <v/>
      </c>
      <c r="AG451" s="82" t="str">
        <f t="shared" si="125"/>
        <v/>
      </c>
      <c r="AH451" s="125" t="str">
        <f t="shared" si="128"/>
        <v/>
      </c>
      <c r="AI451" s="64" t="str">
        <f t="shared" si="126"/>
        <v/>
      </c>
      <c r="AJ451" s="45" t="str">
        <f>IFERROR(IF(ISNUMBER('Opsparede løndele dec21-feb22'!K449),AI451+'Opsparede løndele dec21-feb22'!K449,AI451),"")</f>
        <v/>
      </c>
    </row>
    <row r="452" spans="1:36" x14ac:dyDescent="0.25">
      <c r="A452" s="50" t="str">
        <f t="shared" si="129"/>
        <v/>
      </c>
      <c r="B452" s="5"/>
      <c r="C452" s="6"/>
      <c r="D452" s="7"/>
      <c r="E452" s="8"/>
      <c r="F452" s="8"/>
      <c r="G452" s="58" t="str">
        <f t="shared" si="135"/>
        <v/>
      </c>
      <c r="H452" s="58" t="str">
        <f t="shared" si="135"/>
        <v/>
      </c>
      <c r="I452" s="58" t="str">
        <f t="shared" si="135"/>
        <v/>
      </c>
      <c r="K452" s="100" t="str">
        <f t="shared" si="127"/>
        <v/>
      </c>
      <c r="U452" s="101"/>
      <c r="V452" s="63" t="str">
        <f t="shared" si="117"/>
        <v/>
      </c>
      <c r="W452" s="63" t="str">
        <f t="shared" si="118"/>
        <v/>
      </c>
      <c r="X452" s="63" t="str">
        <f t="shared" si="119"/>
        <v/>
      </c>
      <c r="Y452" s="63" t="str">
        <f t="shared" si="120"/>
        <v/>
      </c>
      <c r="Z452" s="63" t="str">
        <f t="shared" si="121"/>
        <v/>
      </c>
      <c r="AA452" s="63" t="str">
        <f t="shared" si="122"/>
        <v/>
      </c>
      <c r="AB452" s="37"/>
      <c r="AC452" s="37"/>
      <c r="AD452" s="37"/>
      <c r="AE452" s="82" t="str">
        <f t="shared" si="123"/>
        <v/>
      </c>
      <c r="AF452" s="82" t="str">
        <f t="shared" si="124"/>
        <v/>
      </c>
      <c r="AG452" s="82" t="str">
        <f t="shared" si="125"/>
        <v/>
      </c>
      <c r="AH452" s="125" t="str">
        <f t="shared" si="128"/>
        <v/>
      </c>
      <c r="AI452" s="64" t="str">
        <f t="shared" si="126"/>
        <v/>
      </c>
      <c r="AJ452" s="45" t="str">
        <f>IFERROR(IF(ISNUMBER('Opsparede løndele dec21-feb22'!K450),AI452+'Opsparede løndele dec21-feb22'!K450,AI452),"")</f>
        <v/>
      </c>
    </row>
    <row r="453" spans="1:36" x14ac:dyDescent="0.25">
      <c r="A453" s="50" t="str">
        <f t="shared" si="129"/>
        <v/>
      </c>
      <c r="B453" s="5"/>
      <c r="C453" s="6"/>
      <c r="D453" s="7"/>
      <c r="E453" s="8"/>
      <c r="F453" s="8"/>
      <c r="G453" s="58" t="str">
        <f t="shared" si="135"/>
        <v/>
      </c>
      <c r="H453" s="58" t="str">
        <f t="shared" si="135"/>
        <v/>
      </c>
      <c r="I453" s="58" t="str">
        <f t="shared" si="135"/>
        <v/>
      </c>
      <c r="K453" s="100" t="str">
        <f t="shared" si="127"/>
        <v/>
      </c>
      <c r="U453" s="101"/>
      <c r="V453" s="63" t="str">
        <f t="shared" si="117"/>
        <v/>
      </c>
      <c r="W453" s="63" t="str">
        <f t="shared" si="118"/>
        <v/>
      </c>
      <c r="X453" s="63" t="str">
        <f t="shared" si="119"/>
        <v/>
      </c>
      <c r="Y453" s="63" t="str">
        <f t="shared" si="120"/>
        <v/>
      </c>
      <c r="Z453" s="63" t="str">
        <f t="shared" si="121"/>
        <v/>
      </c>
      <c r="AA453" s="63" t="str">
        <f t="shared" si="122"/>
        <v/>
      </c>
      <c r="AB453" s="37"/>
      <c r="AC453" s="37"/>
      <c r="AD453" s="37"/>
      <c r="AE453" s="82" t="str">
        <f t="shared" si="123"/>
        <v/>
      </c>
      <c r="AF453" s="82" t="str">
        <f t="shared" si="124"/>
        <v/>
      </c>
      <c r="AG453" s="82" t="str">
        <f t="shared" si="125"/>
        <v/>
      </c>
      <c r="AH453" s="125" t="str">
        <f t="shared" si="128"/>
        <v/>
      </c>
      <c r="AI453" s="64" t="str">
        <f t="shared" si="126"/>
        <v/>
      </c>
      <c r="AJ453" s="45" t="str">
        <f>IFERROR(IF(ISNUMBER('Opsparede løndele dec21-feb22'!K451),AI453+'Opsparede løndele dec21-feb22'!K451,AI453),"")</f>
        <v/>
      </c>
    </row>
    <row r="454" spans="1:36" x14ac:dyDescent="0.25">
      <c r="A454" s="50" t="str">
        <f t="shared" si="129"/>
        <v/>
      </c>
      <c r="B454" s="5"/>
      <c r="C454" s="6"/>
      <c r="D454" s="7"/>
      <c r="E454" s="8"/>
      <c r="F454" s="8"/>
      <c r="G454" s="58" t="str">
        <f t="shared" si="135"/>
        <v/>
      </c>
      <c r="H454" s="58" t="str">
        <f t="shared" si="135"/>
        <v/>
      </c>
      <c r="I454" s="58" t="str">
        <f t="shared" si="135"/>
        <v/>
      </c>
      <c r="K454" s="100" t="str">
        <f t="shared" si="127"/>
        <v/>
      </c>
      <c r="U454" s="101"/>
      <c r="V454" s="63" t="str">
        <f t="shared" si="117"/>
        <v/>
      </c>
      <c r="W454" s="63" t="str">
        <f t="shared" si="118"/>
        <v/>
      </c>
      <c r="X454" s="63" t="str">
        <f t="shared" si="119"/>
        <v/>
      </c>
      <c r="Y454" s="63" t="str">
        <f t="shared" si="120"/>
        <v/>
      </c>
      <c r="Z454" s="63" t="str">
        <f t="shared" si="121"/>
        <v/>
      </c>
      <c r="AA454" s="63" t="str">
        <f t="shared" si="122"/>
        <v/>
      </c>
      <c r="AB454" s="37"/>
      <c r="AC454" s="37"/>
      <c r="AD454" s="37"/>
      <c r="AE454" s="82" t="str">
        <f t="shared" si="123"/>
        <v/>
      </c>
      <c r="AF454" s="82" t="str">
        <f t="shared" si="124"/>
        <v/>
      </c>
      <c r="AG454" s="82" t="str">
        <f t="shared" si="125"/>
        <v/>
      </c>
      <c r="AH454" s="125" t="str">
        <f t="shared" si="128"/>
        <v/>
      </c>
      <c r="AI454" s="64" t="str">
        <f t="shared" si="126"/>
        <v/>
      </c>
      <c r="AJ454" s="45" t="str">
        <f>IFERROR(IF(ISNUMBER('Opsparede løndele dec21-feb22'!K452),AI454+'Opsparede løndele dec21-feb22'!K452,AI454),"")</f>
        <v/>
      </c>
    </row>
    <row r="455" spans="1:36" x14ac:dyDescent="0.25">
      <c r="A455" s="50" t="str">
        <f t="shared" si="129"/>
        <v/>
      </c>
      <c r="B455" s="5"/>
      <c r="C455" s="6"/>
      <c r="D455" s="7"/>
      <c r="E455" s="8"/>
      <c r="F455" s="8"/>
      <c r="G455" s="58" t="str">
        <f t="shared" si="135"/>
        <v/>
      </c>
      <c r="H455" s="58" t="str">
        <f t="shared" si="135"/>
        <v/>
      </c>
      <c r="I455" s="58" t="str">
        <f t="shared" si="135"/>
        <v/>
      </c>
      <c r="K455" s="100" t="str">
        <f t="shared" si="127"/>
        <v/>
      </c>
      <c r="U455" s="101"/>
      <c r="V455" s="63" t="str">
        <f t="shared" ref="V455:V518" si="136">IF(AND(ISNUMBER($U455),ISNUMBER(L455)),(IF($B455="","",IF(MIN(L455,O455)*$K455&gt;30000*IF($U455&gt;37,37,$U455)/37,30000*IF($U455&gt;37,37,$U455)/37,MIN(L455,O455)*$K455))),"")</f>
        <v/>
      </c>
      <c r="W455" s="63" t="str">
        <f t="shared" ref="W455:W518" si="137">IF(AND(ISNUMBER($U455),ISNUMBER(M455)),(IF($B455="","",IF(MIN(M455,P455)*$K455&gt;30000*IF($U455&gt;37,37,$U455)/37,30000*IF($U455&gt;37,37,$U455)/37,MIN(M455,P455)*$K455))),"")</f>
        <v/>
      </c>
      <c r="X455" s="63" t="str">
        <f t="shared" ref="X455:X518" si="138">IF(AND(ISNUMBER($U455),ISNUMBER(N455)),(IF($B455="","",IF(MIN(N455,Q455)*$K455&gt;30000*IF($U455&gt;37,37,$U455)/37,30000*IF($U455&gt;37,37,$U455)/37,MIN(N455,Q455)*$K455))),"")</f>
        <v/>
      </c>
      <c r="Y455" s="63" t="str">
        <f t="shared" ref="Y455:Y518" si="139">IF(ISNUMBER(V455),(MIN(V455,MIN(L455,O455)-R455)),"")</f>
        <v/>
      </c>
      <c r="Z455" s="63" t="str">
        <f t="shared" ref="Z455:Z518" si="140">IF(ISNUMBER(W455),(MIN(W455,MIN(M455,P455)-S455)),"")</f>
        <v/>
      </c>
      <c r="AA455" s="63" t="str">
        <f t="shared" ref="AA455:AA518" si="141">IF(ISNUMBER(X455),(MIN(X455,MIN(N455,Q455)-T455)),"")</f>
        <v/>
      </c>
      <c r="AB455" s="37"/>
      <c r="AC455" s="37"/>
      <c r="AD455" s="37"/>
      <c r="AE455" s="82" t="str">
        <f t="shared" ref="AE455:AE518" si="142">IF(AND(ISNUMBER(AB455),G455&gt;0),MIN(Y455/VLOOKUP(G$6,Matrix_antal_dage,4,FALSE)*(G455-AB455),30000),"")</f>
        <v/>
      </c>
      <c r="AF455" s="82" t="str">
        <f t="shared" ref="AF455:AF518" si="143">IF(AND(ISNUMBER(AC455),H455&gt;0),MIN(Z455/VLOOKUP(H$6,Matrix_antal_dage,4,FALSE)*(H455-AC455),30000),"")</f>
        <v/>
      </c>
      <c r="AG455" s="82" t="str">
        <f t="shared" ref="AG455:AG518" si="144">IF(AND(ISNUMBER(AD455),I455&gt;0),MIN(AA455/VLOOKUP(I$6,Matrix_antal_dage,4,FALSE)*(I455-AD455),30000),"")</f>
        <v/>
      </c>
      <c r="AH455" s="125" t="str">
        <f t="shared" si="128"/>
        <v/>
      </c>
      <c r="AI455" s="64" t="str">
        <f t="shared" ref="AI455:AI518" si="145">IF(ISNUMBER(AH455),MAX(SUM(AE455:AG455)-AH455,0),IF(SUM(AE455:AG455)&gt;0,SUM(AE455:AG455),""))</f>
        <v/>
      </c>
      <c r="AJ455" s="45" t="str">
        <f>IFERROR(IF(ISNUMBER('Opsparede løndele dec21-feb22'!K453),AI455+'Opsparede løndele dec21-feb22'!K453,AI455),"")</f>
        <v/>
      </c>
    </row>
    <row r="456" spans="1:36" x14ac:dyDescent="0.25">
      <c r="A456" s="50" t="str">
        <f t="shared" si="129"/>
        <v/>
      </c>
      <c r="B456" s="5"/>
      <c r="C456" s="6"/>
      <c r="D456" s="7"/>
      <c r="E456" s="8"/>
      <c r="F456" s="8"/>
      <c r="G456" s="58" t="str">
        <f t="shared" si="135"/>
        <v/>
      </c>
      <c r="H456" s="58" t="str">
        <f t="shared" si="135"/>
        <v/>
      </c>
      <c r="I456" s="58" t="str">
        <f t="shared" si="135"/>
        <v/>
      </c>
      <c r="K456" s="100" t="str">
        <f t="shared" ref="K456:K519" si="146">IF(J456="","",IF(J456="Funktionær",0.75,IF(J456="Ikke-funktionær",0.9,IF(J456="Elev/lærling",0.9))))</f>
        <v/>
      </c>
      <c r="U456" s="101"/>
      <c r="V456" s="63" t="str">
        <f t="shared" si="136"/>
        <v/>
      </c>
      <c r="W456" s="63" t="str">
        <f t="shared" si="137"/>
        <v/>
      </c>
      <c r="X456" s="63" t="str">
        <f t="shared" si="138"/>
        <v/>
      </c>
      <c r="Y456" s="63" t="str">
        <f t="shared" si="139"/>
        <v/>
      </c>
      <c r="Z456" s="63" t="str">
        <f t="shared" si="140"/>
        <v/>
      </c>
      <c r="AA456" s="63" t="str">
        <f t="shared" si="141"/>
        <v/>
      </c>
      <c r="AB456" s="37"/>
      <c r="AC456" s="37"/>
      <c r="AD456" s="37"/>
      <c r="AE456" s="82" t="str">
        <f t="shared" si="142"/>
        <v/>
      </c>
      <c r="AF456" s="82" t="str">
        <f t="shared" si="143"/>
        <v/>
      </c>
      <c r="AG456" s="82" t="str">
        <f t="shared" si="144"/>
        <v/>
      </c>
      <c r="AH456" s="125" t="str">
        <f t="shared" ref="AH456:AH519" si="147">IF(OR(ISNUMBER(AB456),ISNUMBER(AC456),ISNUMBER(AD456)),3/5*5/31*IF(AND(ISNUMBER(Y456),ISNUMBER(Z456),ISNUMBER(AA456)),SUM(Y456:AA456)/3,IF(AND(ISNUMBER(Y456),ISNUMBER(Z456)),SUM(Y456:Z456)/2,IF(AND(ISNUMBER(Y456),ISNUMBER(AA456)),SUM(Y456+AA456)/2,IF(AND(ISNUMBER(Z456),ISNUMBER(AA456)),SUM(Z456:AA456)/2,IF(ISNUMBER(Y456),Y456,IF(ISNUMBER(Z456),Z456,IF(ISNUMBER(AA456),AA456,""))))))),"")</f>
        <v/>
      </c>
      <c r="AI456" s="64" t="str">
        <f t="shared" si="145"/>
        <v/>
      </c>
      <c r="AJ456" s="45" t="str">
        <f>IFERROR(IF(ISNUMBER('Opsparede løndele dec21-feb22'!K454),AI456+'Opsparede løndele dec21-feb22'!K454,AI456),"")</f>
        <v/>
      </c>
    </row>
    <row r="457" spans="1:36" x14ac:dyDescent="0.25">
      <c r="A457" s="50" t="str">
        <f t="shared" ref="A457:A520" si="148">IF(B457="","",A456+1)</f>
        <v/>
      </c>
      <c r="B457" s="5"/>
      <c r="C457" s="6"/>
      <c r="D457" s="7"/>
      <c r="E457" s="8"/>
      <c r="F457" s="8"/>
      <c r="G457" s="58" t="str">
        <f t="shared" ref="G457:I466" si="149">IF(AND(ISNUMBER($E457),ISNUMBER($F457)),MAX(MIN(NETWORKDAYS(IF($E457&lt;=VLOOKUP(G$6,Matrix_antal_dage,5,FALSE),VLOOKUP(G$6,Matrix_antal_dage,5,FALSE),$E457),IF($F457&gt;=VLOOKUP(G$6,Matrix_antal_dage,6,FALSE),VLOOKUP(G$6,Matrix_antal_dage,6,FALSE),$F457),helligdage),VLOOKUP(G$6,Matrix_antal_dage,7,FALSE)),0),"")</f>
        <v/>
      </c>
      <c r="H457" s="58" t="str">
        <f t="shared" si="149"/>
        <v/>
      </c>
      <c r="I457" s="58" t="str">
        <f t="shared" si="149"/>
        <v/>
      </c>
      <c r="K457" s="100" t="str">
        <f t="shared" si="146"/>
        <v/>
      </c>
      <c r="U457" s="101"/>
      <c r="V457" s="63" t="str">
        <f t="shared" si="136"/>
        <v/>
      </c>
      <c r="W457" s="63" t="str">
        <f t="shared" si="137"/>
        <v/>
      </c>
      <c r="X457" s="63" t="str">
        <f t="shared" si="138"/>
        <v/>
      </c>
      <c r="Y457" s="63" t="str">
        <f t="shared" si="139"/>
        <v/>
      </c>
      <c r="Z457" s="63" t="str">
        <f t="shared" si="140"/>
        <v/>
      </c>
      <c r="AA457" s="63" t="str">
        <f t="shared" si="141"/>
        <v/>
      </c>
      <c r="AB457" s="37"/>
      <c r="AC457" s="37"/>
      <c r="AD457" s="37"/>
      <c r="AE457" s="82" t="str">
        <f t="shared" si="142"/>
        <v/>
      </c>
      <c r="AF457" s="82" t="str">
        <f t="shared" si="143"/>
        <v/>
      </c>
      <c r="AG457" s="82" t="str">
        <f t="shared" si="144"/>
        <v/>
      </c>
      <c r="AH457" s="125" t="str">
        <f t="shared" si="147"/>
        <v/>
      </c>
      <c r="AI457" s="64" t="str">
        <f t="shared" si="145"/>
        <v/>
      </c>
      <c r="AJ457" s="45" t="str">
        <f>IFERROR(IF(ISNUMBER('Opsparede løndele dec21-feb22'!K455),AI457+'Opsparede løndele dec21-feb22'!K455,AI457),"")</f>
        <v/>
      </c>
    </row>
    <row r="458" spans="1:36" x14ac:dyDescent="0.25">
      <c r="A458" s="50" t="str">
        <f t="shared" si="148"/>
        <v/>
      </c>
      <c r="B458" s="5"/>
      <c r="C458" s="6"/>
      <c r="D458" s="7"/>
      <c r="E458" s="8"/>
      <c r="F458" s="8"/>
      <c r="G458" s="58" t="str">
        <f t="shared" si="149"/>
        <v/>
      </c>
      <c r="H458" s="58" t="str">
        <f t="shared" si="149"/>
        <v/>
      </c>
      <c r="I458" s="58" t="str">
        <f t="shared" si="149"/>
        <v/>
      </c>
      <c r="K458" s="100" t="str">
        <f t="shared" si="146"/>
        <v/>
      </c>
      <c r="U458" s="101"/>
      <c r="V458" s="63" t="str">
        <f t="shared" si="136"/>
        <v/>
      </c>
      <c r="W458" s="63" t="str">
        <f t="shared" si="137"/>
        <v/>
      </c>
      <c r="X458" s="63" t="str">
        <f t="shared" si="138"/>
        <v/>
      </c>
      <c r="Y458" s="63" t="str">
        <f t="shared" si="139"/>
        <v/>
      </c>
      <c r="Z458" s="63" t="str">
        <f t="shared" si="140"/>
        <v/>
      </c>
      <c r="AA458" s="63" t="str">
        <f t="shared" si="141"/>
        <v/>
      </c>
      <c r="AB458" s="37"/>
      <c r="AC458" s="37"/>
      <c r="AD458" s="37"/>
      <c r="AE458" s="82" t="str">
        <f t="shared" si="142"/>
        <v/>
      </c>
      <c r="AF458" s="82" t="str">
        <f t="shared" si="143"/>
        <v/>
      </c>
      <c r="AG458" s="82" t="str">
        <f t="shared" si="144"/>
        <v/>
      </c>
      <c r="AH458" s="125" t="str">
        <f t="shared" si="147"/>
        <v/>
      </c>
      <c r="AI458" s="64" t="str">
        <f t="shared" si="145"/>
        <v/>
      </c>
      <c r="AJ458" s="45" t="str">
        <f>IFERROR(IF(ISNUMBER('Opsparede løndele dec21-feb22'!K456),AI458+'Opsparede løndele dec21-feb22'!K456,AI458),"")</f>
        <v/>
      </c>
    </row>
    <row r="459" spans="1:36" x14ac:dyDescent="0.25">
      <c r="A459" s="50" t="str">
        <f t="shared" si="148"/>
        <v/>
      </c>
      <c r="B459" s="5"/>
      <c r="C459" s="6"/>
      <c r="D459" s="7"/>
      <c r="E459" s="8"/>
      <c r="F459" s="8"/>
      <c r="G459" s="58" t="str">
        <f t="shared" si="149"/>
        <v/>
      </c>
      <c r="H459" s="58" t="str">
        <f t="shared" si="149"/>
        <v/>
      </c>
      <c r="I459" s="58" t="str">
        <f t="shared" si="149"/>
        <v/>
      </c>
      <c r="K459" s="100" t="str">
        <f t="shared" si="146"/>
        <v/>
      </c>
      <c r="U459" s="101"/>
      <c r="V459" s="63" t="str">
        <f t="shared" si="136"/>
        <v/>
      </c>
      <c r="W459" s="63" t="str">
        <f t="shared" si="137"/>
        <v/>
      </c>
      <c r="X459" s="63" t="str">
        <f t="shared" si="138"/>
        <v/>
      </c>
      <c r="Y459" s="63" t="str">
        <f t="shared" si="139"/>
        <v/>
      </c>
      <c r="Z459" s="63" t="str">
        <f t="shared" si="140"/>
        <v/>
      </c>
      <c r="AA459" s="63" t="str">
        <f t="shared" si="141"/>
        <v/>
      </c>
      <c r="AB459" s="37"/>
      <c r="AC459" s="37"/>
      <c r="AD459" s="37"/>
      <c r="AE459" s="82" t="str">
        <f t="shared" si="142"/>
        <v/>
      </c>
      <c r="AF459" s="82" t="str">
        <f t="shared" si="143"/>
        <v/>
      </c>
      <c r="AG459" s="82" t="str">
        <f t="shared" si="144"/>
        <v/>
      </c>
      <c r="AH459" s="125" t="str">
        <f t="shared" si="147"/>
        <v/>
      </c>
      <c r="AI459" s="64" t="str">
        <f t="shared" si="145"/>
        <v/>
      </c>
      <c r="AJ459" s="45" t="str">
        <f>IFERROR(IF(ISNUMBER('Opsparede løndele dec21-feb22'!K457),AI459+'Opsparede løndele dec21-feb22'!K457,AI459),"")</f>
        <v/>
      </c>
    </row>
    <row r="460" spans="1:36" x14ac:dyDescent="0.25">
      <c r="A460" s="50" t="str">
        <f t="shared" si="148"/>
        <v/>
      </c>
      <c r="B460" s="5"/>
      <c r="C460" s="6"/>
      <c r="D460" s="7"/>
      <c r="E460" s="8"/>
      <c r="F460" s="8"/>
      <c r="G460" s="58" t="str">
        <f t="shared" si="149"/>
        <v/>
      </c>
      <c r="H460" s="58" t="str">
        <f t="shared" si="149"/>
        <v/>
      </c>
      <c r="I460" s="58" t="str">
        <f t="shared" si="149"/>
        <v/>
      </c>
      <c r="K460" s="100" t="str">
        <f t="shared" si="146"/>
        <v/>
      </c>
      <c r="U460" s="101"/>
      <c r="V460" s="63" t="str">
        <f t="shared" si="136"/>
        <v/>
      </c>
      <c r="W460" s="63" t="str">
        <f t="shared" si="137"/>
        <v/>
      </c>
      <c r="X460" s="63" t="str">
        <f t="shared" si="138"/>
        <v/>
      </c>
      <c r="Y460" s="63" t="str">
        <f t="shared" si="139"/>
        <v/>
      </c>
      <c r="Z460" s="63" t="str">
        <f t="shared" si="140"/>
        <v/>
      </c>
      <c r="AA460" s="63" t="str">
        <f t="shared" si="141"/>
        <v/>
      </c>
      <c r="AB460" s="37"/>
      <c r="AC460" s="37"/>
      <c r="AD460" s="37"/>
      <c r="AE460" s="82" t="str">
        <f t="shared" si="142"/>
        <v/>
      </c>
      <c r="AF460" s="82" t="str">
        <f t="shared" si="143"/>
        <v/>
      </c>
      <c r="AG460" s="82" t="str">
        <f t="shared" si="144"/>
        <v/>
      </c>
      <c r="AH460" s="125" t="str">
        <f t="shared" si="147"/>
        <v/>
      </c>
      <c r="AI460" s="64" t="str">
        <f t="shared" si="145"/>
        <v/>
      </c>
      <c r="AJ460" s="45" t="str">
        <f>IFERROR(IF(ISNUMBER('Opsparede løndele dec21-feb22'!K458),AI460+'Opsparede løndele dec21-feb22'!K458,AI460),"")</f>
        <v/>
      </c>
    </row>
    <row r="461" spans="1:36" x14ac:dyDescent="0.25">
      <c r="A461" s="50" t="str">
        <f t="shared" si="148"/>
        <v/>
      </c>
      <c r="B461" s="5"/>
      <c r="C461" s="6"/>
      <c r="D461" s="7"/>
      <c r="E461" s="8"/>
      <c r="F461" s="8"/>
      <c r="G461" s="58" t="str">
        <f t="shared" si="149"/>
        <v/>
      </c>
      <c r="H461" s="58" t="str">
        <f t="shared" si="149"/>
        <v/>
      </c>
      <c r="I461" s="58" t="str">
        <f t="shared" si="149"/>
        <v/>
      </c>
      <c r="K461" s="100" t="str">
        <f t="shared" si="146"/>
        <v/>
      </c>
      <c r="U461" s="101"/>
      <c r="V461" s="63" t="str">
        <f t="shared" si="136"/>
        <v/>
      </c>
      <c r="W461" s="63" t="str">
        <f t="shared" si="137"/>
        <v/>
      </c>
      <c r="X461" s="63" t="str">
        <f t="shared" si="138"/>
        <v/>
      </c>
      <c r="Y461" s="63" t="str">
        <f t="shared" si="139"/>
        <v/>
      </c>
      <c r="Z461" s="63" t="str">
        <f t="shared" si="140"/>
        <v/>
      </c>
      <c r="AA461" s="63" t="str">
        <f t="shared" si="141"/>
        <v/>
      </c>
      <c r="AB461" s="37"/>
      <c r="AC461" s="37"/>
      <c r="AD461" s="37"/>
      <c r="AE461" s="82" t="str">
        <f t="shared" si="142"/>
        <v/>
      </c>
      <c r="AF461" s="82" t="str">
        <f t="shared" si="143"/>
        <v/>
      </c>
      <c r="AG461" s="82" t="str">
        <f t="shared" si="144"/>
        <v/>
      </c>
      <c r="AH461" s="125" t="str">
        <f t="shared" si="147"/>
        <v/>
      </c>
      <c r="AI461" s="64" t="str">
        <f t="shared" si="145"/>
        <v/>
      </c>
      <c r="AJ461" s="45" t="str">
        <f>IFERROR(IF(ISNUMBER('Opsparede løndele dec21-feb22'!K459),AI461+'Opsparede løndele dec21-feb22'!K459,AI461),"")</f>
        <v/>
      </c>
    </row>
    <row r="462" spans="1:36" x14ac:dyDescent="0.25">
      <c r="A462" s="50" t="str">
        <f t="shared" si="148"/>
        <v/>
      </c>
      <c r="B462" s="5"/>
      <c r="C462" s="6"/>
      <c r="D462" s="7"/>
      <c r="E462" s="8"/>
      <c r="F462" s="8"/>
      <c r="G462" s="58" t="str">
        <f t="shared" si="149"/>
        <v/>
      </c>
      <c r="H462" s="58" t="str">
        <f t="shared" si="149"/>
        <v/>
      </c>
      <c r="I462" s="58" t="str">
        <f t="shared" si="149"/>
        <v/>
      </c>
      <c r="K462" s="100" t="str">
        <f t="shared" si="146"/>
        <v/>
      </c>
      <c r="U462" s="101"/>
      <c r="V462" s="63" t="str">
        <f t="shared" si="136"/>
        <v/>
      </c>
      <c r="W462" s="63" t="str">
        <f t="shared" si="137"/>
        <v/>
      </c>
      <c r="X462" s="63" t="str">
        <f t="shared" si="138"/>
        <v/>
      </c>
      <c r="Y462" s="63" t="str">
        <f t="shared" si="139"/>
        <v/>
      </c>
      <c r="Z462" s="63" t="str">
        <f t="shared" si="140"/>
        <v/>
      </c>
      <c r="AA462" s="63" t="str">
        <f t="shared" si="141"/>
        <v/>
      </c>
      <c r="AB462" s="37"/>
      <c r="AC462" s="37"/>
      <c r="AD462" s="37"/>
      <c r="AE462" s="82" t="str">
        <f t="shared" si="142"/>
        <v/>
      </c>
      <c r="AF462" s="82" t="str">
        <f t="shared" si="143"/>
        <v/>
      </c>
      <c r="AG462" s="82" t="str">
        <f t="shared" si="144"/>
        <v/>
      </c>
      <c r="AH462" s="125" t="str">
        <f t="shared" si="147"/>
        <v/>
      </c>
      <c r="AI462" s="64" t="str">
        <f t="shared" si="145"/>
        <v/>
      </c>
      <c r="AJ462" s="45" t="str">
        <f>IFERROR(IF(ISNUMBER('Opsparede løndele dec21-feb22'!K460),AI462+'Opsparede løndele dec21-feb22'!K460,AI462),"")</f>
        <v/>
      </c>
    </row>
    <row r="463" spans="1:36" x14ac:dyDescent="0.25">
      <c r="A463" s="50" t="str">
        <f t="shared" si="148"/>
        <v/>
      </c>
      <c r="B463" s="5"/>
      <c r="C463" s="6"/>
      <c r="D463" s="7"/>
      <c r="E463" s="8"/>
      <c r="F463" s="8"/>
      <c r="G463" s="58" t="str">
        <f t="shared" si="149"/>
        <v/>
      </c>
      <c r="H463" s="58" t="str">
        <f t="shared" si="149"/>
        <v/>
      </c>
      <c r="I463" s="58" t="str">
        <f t="shared" si="149"/>
        <v/>
      </c>
      <c r="K463" s="100" t="str">
        <f t="shared" si="146"/>
        <v/>
      </c>
      <c r="U463" s="101"/>
      <c r="V463" s="63" t="str">
        <f t="shared" si="136"/>
        <v/>
      </c>
      <c r="W463" s="63" t="str">
        <f t="shared" si="137"/>
        <v/>
      </c>
      <c r="X463" s="63" t="str">
        <f t="shared" si="138"/>
        <v/>
      </c>
      <c r="Y463" s="63" t="str">
        <f t="shared" si="139"/>
        <v/>
      </c>
      <c r="Z463" s="63" t="str">
        <f t="shared" si="140"/>
        <v/>
      </c>
      <c r="AA463" s="63" t="str">
        <f t="shared" si="141"/>
        <v/>
      </c>
      <c r="AB463" s="37"/>
      <c r="AC463" s="37"/>
      <c r="AD463" s="37"/>
      <c r="AE463" s="82" t="str">
        <f t="shared" si="142"/>
        <v/>
      </c>
      <c r="AF463" s="82" t="str">
        <f t="shared" si="143"/>
        <v/>
      </c>
      <c r="AG463" s="82" t="str">
        <f t="shared" si="144"/>
        <v/>
      </c>
      <c r="AH463" s="125" t="str">
        <f t="shared" si="147"/>
        <v/>
      </c>
      <c r="AI463" s="64" t="str">
        <f t="shared" si="145"/>
        <v/>
      </c>
      <c r="AJ463" s="45" t="str">
        <f>IFERROR(IF(ISNUMBER('Opsparede løndele dec21-feb22'!K461),AI463+'Opsparede løndele dec21-feb22'!K461,AI463),"")</f>
        <v/>
      </c>
    </row>
    <row r="464" spans="1:36" x14ac:dyDescent="0.25">
      <c r="A464" s="50" t="str">
        <f t="shared" si="148"/>
        <v/>
      </c>
      <c r="B464" s="5"/>
      <c r="C464" s="6"/>
      <c r="D464" s="7"/>
      <c r="E464" s="8"/>
      <c r="F464" s="8"/>
      <c r="G464" s="58" t="str">
        <f t="shared" si="149"/>
        <v/>
      </c>
      <c r="H464" s="58" t="str">
        <f t="shared" si="149"/>
        <v/>
      </c>
      <c r="I464" s="58" t="str">
        <f t="shared" si="149"/>
        <v/>
      </c>
      <c r="K464" s="100" t="str">
        <f t="shared" si="146"/>
        <v/>
      </c>
      <c r="U464" s="101"/>
      <c r="V464" s="63" t="str">
        <f t="shared" si="136"/>
        <v/>
      </c>
      <c r="W464" s="63" t="str">
        <f t="shared" si="137"/>
        <v/>
      </c>
      <c r="X464" s="63" t="str">
        <f t="shared" si="138"/>
        <v/>
      </c>
      <c r="Y464" s="63" t="str">
        <f t="shared" si="139"/>
        <v/>
      </c>
      <c r="Z464" s="63" t="str">
        <f t="shared" si="140"/>
        <v/>
      </c>
      <c r="AA464" s="63" t="str">
        <f t="shared" si="141"/>
        <v/>
      </c>
      <c r="AB464" s="37"/>
      <c r="AC464" s="37"/>
      <c r="AD464" s="37"/>
      <c r="AE464" s="82" t="str">
        <f t="shared" si="142"/>
        <v/>
      </c>
      <c r="AF464" s="82" t="str">
        <f t="shared" si="143"/>
        <v/>
      </c>
      <c r="AG464" s="82" t="str">
        <f t="shared" si="144"/>
        <v/>
      </c>
      <c r="AH464" s="125" t="str">
        <f t="shared" si="147"/>
        <v/>
      </c>
      <c r="AI464" s="64" t="str">
        <f t="shared" si="145"/>
        <v/>
      </c>
      <c r="AJ464" s="45" t="str">
        <f>IFERROR(IF(ISNUMBER('Opsparede løndele dec21-feb22'!K462),AI464+'Opsparede løndele dec21-feb22'!K462,AI464),"")</f>
        <v/>
      </c>
    </row>
    <row r="465" spans="1:36" x14ac:dyDescent="0.25">
      <c r="A465" s="50" t="str">
        <f t="shared" si="148"/>
        <v/>
      </c>
      <c r="B465" s="5"/>
      <c r="C465" s="6"/>
      <c r="D465" s="7"/>
      <c r="E465" s="8"/>
      <c r="F465" s="8"/>
      <c r="G465" s="58" t="str">
        <f t="shared" si="149"/>
        <v/>
      </c>
      <c r="H465" s="58" t="str">
        <f t="shared" si="149"/>
        <v/>
      </c>
      <c r="I465" s="58" t="str">
        <f t="shared" si="149"/>
        <v/>
      </c>
      <c r="K465" s="100" t="str">
        <f t="shared" si="146"/>
        <v/>
      </c>
      <c r="U465" s="101"/>
      <c r="V465" s="63" t="str">
        <f t="shared" si="136"/>
        <v/>
      </c>
      <c r="W465" s="63" t="str">
        <f t="shared" si="137"/>
        <v/>
      </c>
      <c r="X465" s="63" t="str">
        <f t="shared" si="138"/>
        <v/>
      </c>
      <c r="Y465" s="63" t="str">
        <f t="shared" si="139"/>
        <v/>
      </c>
      <c r="Z465" s="63" t="str">
        <f t="shared" si="140"/>
        <v/>
      </c>
      <c r="AA465" s="63" t="str">
        <f t="shared" si="141"/>
        <v/>
      </c>
      <c r="AB465" s="37"/>
      <c r="AC465" s="37"/>
      <c r="AD465" s="37"/>
      <c r="AE465" s="82" t="str">
        <f t="shared" si="142"/>
        <v/>
      </c>
      <c r="AF465" s="82" t="str">
        <f t="shared" si="143"/>
        <v/>
      </c>
      <c r="AG465" s="82" t="str">
        <f t="shared" si="144"/>
        <v/>
      </c>
      <c r="AH465" s="125" t="str">
        <f t="shared" si="147"/>
        <v/>
      </c>
      <c r="AI465" s="64" t="str">
        <f t="shared" si="145"/>
        <v/>
      </c>
      <c r="AJ465" s="45" t="str">
        <f>IFERROR(IF(ISNUMBER('Opsparede løndele dec21-feb22'!K463),AI465+'Opsparede løndele dec21-feb22'!K463,AI465),"")</f>
        <v/>
      </c>
    </row>
    <row r="466" spans="1:36" x14ac:dyDescent="0.25">
      <c r="A466" s="50" t="str">
        <f t="shared" si="148"/>
        <v/>
      </c>
      <c r="B466" s="5"/>
      <c r="C466" s="6"/>
      <c r="D466" s="7"/>
      <c r="E466" s="8"/>
      <c r="F466" s="8"/>
      <c r="G466" s="58" t="str">
        <f t="shared" si="149"/>
        <v/>
      </c>
      <c r="H466" s="58" t="str">
        <f t="shared" si="149"/>
        <v/>
      </c>
      <c r="I466" s="58" t="str">
        <f t="shared" si="149"/>
        <v/>
      </c>
      <c r="K466" s="100" t="str">
        <f t="shared" si="146"/>
        <v/>
      </c>
      <c r="U466" s="101"/>
      <c r="V466" s="63" t="str">
        <f t="shared" si="136"/>
        <v/>
      </c>
      <c r="W466" s="63" t="str">
        <f t="shared" si="137"/>
        <v/>
      </c>
      <c r="X466" s="63" t="str">
        <f t="shared" si="138"/>
        <v/>
      </c>
      <c r="Y466" s="63" t="str">
        <f t="shared" si="139"/>
        <v/>
      </c>
      <c r="Z466" s="63" t="str">
        <f t="shared" si="140"/>
        <v/>
      </c>
      <c r="AA466" s="63" t="str">
        <f t="shared" si="141"/>
        <v/>
      </c>
      <c r="AB466" s="37"/>
      <c r="AC466" s="37"/>
      <c r="AD466" s="37"/>
      <c r="AE466" s="82" t="str">
        <f t="shared" si="142"/>
        <v/>
      </c>
      <c r="AF466" s="82" t="str">
        <f t="shared" si="143"/>
        <v/>
      </c>
      <c r="AG466" s="82" t="str">
        <f t="shared" si="144"/>
        <v/>
      </c>
      <c r="AH466" s="125" t="str">
        <f t="shared" si="147"/>
        <v/>
      </c>
      <c r="AI466" s="64" t="str">
        <f t="shared" si="145"/>
        <v/>
      </c>
      <c r="AJ466" s="45" t="str">
        <f>IFERROR(IF(ISNUMBER('Opsparede løndele dec21-feb22'!K464),AI466+'Opsparede løndele dec21-feb22'!K464,AI466),"")</f>
        <v/>
      </c>
    </row>
    <row r="467" spans="1:36" x14ac:dyDescent="0.25">
      <c r="A467" s="50" t="str">
        <f t="shared" si="148"/>
        <v/>
      </c>
      <c r="B467" s="5"/>
      <c r="C467" s="6"/>
      <c r="D467" s="7"/>
      <c r="E467" s="8"/>
      <c r="F467" s="8"/>
      <c r="G467" s="58" t="str">
        <f t="shared" ref="G467:I476" si="150">IF(AND(ISNUMBER($E467),ISNUMBER($F467)),MAX(MIN(NETWORKDAYS(IF($E467&lt;=VLOOKUP(G$6,Matrix_antal_dage,5,FALSE),VLOOKUP(G$6,Matrix_antal_dage,5,FALSE),$E467),IF($F467&gt;=VLOOKUP(G$6,Matrix_antal_dage,6,FALSE),VLOOKUP(G$6,Matrix_antal_dage,6,FALSE),$F467),helligdage),VLOOKUP(G$6,Matrix_antal_dage,7,FALSE)),0),"")</f>
        <v/>
      </c>
      <c r="H467" s="58" t="str">
        <f t="shared" si="150"/>
        <v/>
      </c>
      <c r="I467" s="58" t="str">
        <f t="shared" si="150"/>
        <v/>
      </c>
      <c r="K467" s="100" t="str">
        <f t="shared" si="146"/>
        <v/>
      </c>
      <c r="U467" s="101"/>
      <c r="V467" s="63" t="str">
        <f t="shared" si="136"/>
        <v/>
      </c>
      <c r="W467" s="63" t="str">
        <f t="shared" si="137"/>
        <v/>
      </c>
      <c r="X467" s="63" t="str">
        <f t="shared" si="138"/>
        <v/>
      </c>
      <c r="Y467" s="63" t="str">
        <f t="shared" si="139"/>
        <v/>
      </c>
      <c r="Z467" s="63" t="str">
        <f t="shared" si="140"/>
        <v/>
      </c>
      <c r="AA467" s="63" t="str">
        <f t="shared" si="141"/>
        <v/>
      </c>
      <c r="AB467" s="37"/>
      <c r="AC467" s="37"/>
      <c r="AD467" s="37"/>
      <c r="AE467" s="82" t="str">
        <f t="shared" si="142"/>
        <v/>
      </c>
      <c r="AF467" s="82" t="str">
        <f t="shared" si="143"/>
        <v/>
      </c>
      <c r="AG467" s="82" t="str">
        <f t="shared" si="144"/>
        <v/>
      </c>
      <c r="AH467" s="125" t="str">
        <f t="shared" si="147"/>
        <v/>
      </c>
      <c r="AI467" s="64" t="str">
        <f t="shared" si="145"/>
        <v/>
      </c>
      <c r="AJ467" s="45" t="str">
        <f>IFERROR(IF(ISNUMBER('Opsparede løndele dec21-feb22'!K465),AI467+'Opsparede løndele dec21-feb22'!K465,AI467),"")</f>
        <v/>
      </c>
    </row>
    <row r="468" spans="1:36" x14ac:dyDescent="0.25">
      <c r="A468" s="50" t="str">
        <f t="shared" si="148"/>
        <v/>
      </c>
      <c r="B468" s="5"/>
      <c r="C468" s="6"/>
      <c r="D468" s="7"/>
      <c r="E468" s="8"/>
      <c r="F468" s="8"/>
      <c r="G468" s="58" t="str">
        <f t="shared" si="150"/>
        <v/>
      </c>
      <c r="H468" s="58" t="str">
        <f t="shared" si="150"/>
        <v/>
      </c>
      <c r="I468" s="58" t="str">
        <f t="shared" si="150"/>
        <v/>
      </c>
      <c r="K468" s="100" t="str">
        <f t="shared" si="146"/>
        <v/>
      </c>
      <c r="U468" s="101"/>
      <c r="V468" s="63" t="str">
        <f t="shared" si="136"/>
        <v/>
      </c>
      <c r="W468" s="63" t="str">
        <f t="shared" si="137"/>
        <v/>
      </c>
      <c r="X468" s="63" t="str">
        <f t="shared" si="138"/>
        <v/>
      </c>
      <c r="Y468" s="63" t="str">
        <f t="shared" si="139"/>
        <v/>
      </c>
      <c r="Z468" s="63" t="str">
        <f t="shared" si="140"/>
        <v/>
      </c>
      <c r="AA468" s="63" t="str">
        <f t="shared" si="141"/>
        <v/>
      </c>
      <c r="AB468" s="37"/>
      <c r="AC468" s="37"/>
      <c r="AD468" s="37"/>
      <c r="AE468" s="82" t="str">
        <f t="shared" si="142"/>
        <v/>
      </c>
      <c r="AF468" s="82" t="str">
        <f t="shared" si="143"/>
        <v/>
      </c>
      <c r="AG468" s="82" t="str">
        <f t="shared" si="144"/>
        <v/>
      </c>
      <c r="AH468" s="125" t="str">
        <f t="shared" si="147"/>
        <v/>
      </c>
      <c r="AI468" s="64" t="str">
        <f t="shared" si="145"/>
        <v/>
      </c>
      <c r="AJ468" s="45" t="str">
        <f>IFERROR(IF(ISNUMBER('Opsparede løndele dec21-feb22'!K466),AI468+'Opsparede løndele dec21-feb22'!K466,AI468),"")</f>
        <v/>
      </c>
    </row>
    <row r="469" spans="1:36" x14ac:dyDescent="0.25">
      <c r="A469" s="50" t="str">
        <f t="shared" si="148"/>
        <v/>
      </c>
      <c r="B469" s="5"/>
      <c r="C469" s="6"/>
      <c r="D469" s="7"/>
      <c r="E469" s="8"/>
      <c r="F469" s="8"/>
      <c r="G469" s="58" t="str">
        <f t="shared" si="150"/>
        <v/>
      </c>
      <c r="H469" s="58" t="str">
        <f t="shared" si="150"/>
        <v/>
      </c>
      <c r="I469" s="58" t="str">
        <f t="shared" si="150"/>
        <v/>
      </c>
      <c r="K469" s="100" t="str">
        <f t="shared" si="146"/>
        <v/>
      </c>
      <c r="U469" s="101"/>
      <c r="V469" s="63" t="str">
        <f t="shared" si="136"/>
        <v/>
      </c>
      <c r="W469" s="63" t="str">
        <f t="shared" si="137"/>
        <v/>
      </c>
      <c r="X469" s="63" t="str">
        <f t="shared" si="138"/>
        <v/>
      </c>
      <c r="Y469" s="63" t="str">
        <f t="shared" si="139"/>
        <v/>
      </c>
      <c r="Z469" s="63" t="str">
        <f t="shared" si="140"/>
        <v/>
      </c>
      <c r="AA469" s="63" t="str">
        <f t="shared" si="141"/>
        <v/>
      </c>
      <c r="AB469" s="37"/>
      <c r="AC469" s="37"/>
      <c r="AD469" s="37"/>
      <c r="AE469" s="82" t="str">
        <f t="shared" si="142"/>
        <v/>
      </c>
      <c r="AF469" s="82" t="str">
        <f t="shared" si="143"/>
        <v/>
      </c>
      <c r="AG469" s="82" t="str">
        <f t="shared" si="144"/>
        <v/>
      </c>
      <c r="AH469" s="125" t="str">
        <f t="shared" si="147"/>
        <v/>
      </c>
      <c r="AI469" s="64" t="str">
        <f t="shared" si="145"/>
        <v/>
      </c>
      <c r="AJ469" s="45" t="str">
        <f>IFERROR(IF(ISNUMBER('Opsparede løndele dec21-feb22'!K467),AI469+'Opsparede løndele dec21-feb22'!K467,AI469),"")</f>
        <v/>
      </c>
    </row>
    <row r="470" spans="1:36" x14ac:dyDescent="0.25">
      <c r="A470" s="50" t="str">
        <f t="shared" si="148"/>
        <v/>
      </c>
      <c r="B470" s="5"/>
      <c r="C470" s="6"/>
      <c r="D470" s="7"/>
      <c r="E470" s="8"/>
      <c r="F470" s="8"/>
      <c r="G470" s="58" t="str">
        <f t="shared" si="150"/>
        <v/>
      </c>
      <c r="H470" s="58" t="str">
        <f t="shared" si="150"/>
        <v/>
      </c>
      <c r="I470" s="58" t="str">
        <f t="shared" si="150"/>
        <v/>
      </c>
      <c r="K470" s="100" t="str">
        <f t="shared" si="146"/>
        <v/>
      </c>
      <c r="U470" s="101"/>
      <c r="V470" s="63" t="str">
        <f t="shared" si="136"/>
        <v/>
      </c>
      <c r="W470" s="63" t="str">
        <f t="shared" si="137"/>
        <v/>
      </c>
      <c r="X470" s="63" t="str">
        <f t="shared" si="138"/>
        <v/>
      </c>
      <c r="Y470" s="63" t="str">
        <f t="shared" si="139"/>
        <v/>
      </c>
      <c r="Z470" s="63" t="str">
        <f t="shared" si="140"/>
        <v/>
      </c>
      <c r="AA470" s="63" t="str">
        <f t="shared" si="141"/>
        <v/>
      </c>
      <c r="AB470" s="37"/>
      <c r="AC470" s="37"/>
      <c r="AD470" s="37"/>
      <c r="AE470" s="82" t="str">
        <f t="shared" si="142"/>
        <v/>
      </c>
      <c r="AF470" s="82" t="str">
        <f t="shared" si="143"/>
        <v/>
      </c>
      <c r="AG470" s="82" t="str">
        <f t="shared" si="144"/>
        <v/>
      </c>
      <c r="AH470" s="125" t="str">
        <f t="shared" si="147"/>
        <v/>
      </c>
      <c r="AI470" s="64" t="str">
        <f t="shared" si="145"/>
        <v/>
      </c>
      <c r="AJ470" s="45" t="str">
        <f>IFERROR(IF(ISNUMBER('Opsparede løndele dec21-feb22'!K468),AI470+'Opsparede løndele dec21-feb22'!K468,AI470),"")</f>
        <v/>
      </c>
    </row>
    <row r="471" spans="1:36" x14ac:dyDescent="0.25">
      <c r="A471" s="50" t="str">
        <f t="shared" si="148"/>
        <v/>
      </c>
      <c r="B471" s="5"/>
      <c r="C471" s="6"/>
      <c r="D471" s="7"/>
      <c r="E471" s="8"/>
      <c r="F471" s="8"/>
      <c r="G471" s="58" t="str">
        <f t="shared" si="150"/>
        <v/>
      </c>
      <c r="H471" s="58" t="str">
        <f t="shared" si="150"/>
        <v/>
      </c>
      <c r="I471" s="58" t="str">
        <f t="shared" si="150"/>
        <v/>
      </c>
      <c r="K471" s="100" t="str">
        <f t="shared" si="146"/>
        <v/>
      </c>
      <c r="U471" s="101"/>
      <c r="V471" s="63" t="str">
        <f t="shared" si="136"/>
        <v/>
      </c>
      <c r="W471" s="63" t="str">
        <f t="shared" si="137"/>
        <v/>
      </c>
      <c r="X471" s="63" t="str">
        <f t="shared" si="138"/>
        <v/>
      </c>
      <c r="Y471" s="63" t="str">
        <f t="shared" si="139"/>
        <v/>
      </c>
      <c r="Z471" s="63" t="str">
        <f t="shared" si="140"/>
        <v/>
      </c>
      <c r="AA471" s="63" t="str">
        <f t="shared" si="141"/>
        <v/>
      </c>
      <c r="AB471" s="37"/>
      <c r="AC471" s="37"/>
      <c r="AD471" s="37"/>
      <c r="AE471" s="82" t="str">
        <f t="shared" si="142"/>
        <v/>
      </c>
      <c r="AF471" s="82" t="str">
        <f t="shared" si="143"/>
        <v/>
      </c>
      <c r="AG471" s="82" t="str">
        <f t="shared" si="144"/>
        <v/>
      </c>
      <c r="AH471" s="125" t="str">
        <f t="shared" si="147"/>
        <v/>
      </c>
      <c r="AI471" s="64" t="str">
        <f t="shared" si="145"/>
        <v/>
      </c>
      <c r="AJ471" s="45" t="str">
        <f>IFERROR(IF(ISNUMBER('Opsparede løndele dec21-feb22'!K469),AI471+'Opsparede løndele dec21-feb22'!K469,AI471),"")</f>
        <v/>
      </c>
    </row>
    <row r="472" spans="1:36" x14ac:dyDescent="0.25">
      <c r="A472" s="50" t="str">
        <f t="shared" si="148"/>
        <v/>
      </c>
      <c r="B472" s="5"/>
      <c r="C472" s="6"/>
      <c r="D472" s="7"/>
      <c r="E472" s="8"/>
      <c r="F472" s="8"/>
      <c r="G472" s="58" t="str">
        <f t="shared" si="150"/>
        <v/>
      </c>
      <c r="H472" s="58" t="str">
        <f t="shared" si="150"/>
        <v/>
      </c>
      <c r="I472" s="58" t="str">
        <f t="shared" si="150"/>
        <v/>
      </c>
      <c r="K472" s="100" t="str">
        <f t="shared" si="146"/>
        <v/>
      </c>
      <c r="U472" s="101"/>
      <c r="V472" s="63" t="str">
        <f t="shared" si="136"/>
        <v/>
      </c>
      <c r="W472" s="63" t="str">
        <f t="shared" si="137"/>
        <v/>
      </c>
      <c r="X472" s="63" t="str">
        <f t="shared" si="138"/>
        <v/>
      </c>
      <c r="Y472" s="63" t="str">
        <f t="shared" si="139"/>
        <v/>
      </c>
      <c r="Z472" s="63" t="str">
        <f t="shared" si="140"/>
        <v/>
      </c>
      <c r="AA472" s="63" t="str">
        <f t="shared" si="141"/>
        <v/>
      </c>
      <c r="AB472" s="37"/>
      <c r="AC472" s="37"/>
      <c r="AD472" s="37"/>
      <c r="AE472" s="82" t="str">
        <f t="shared" si="142"/>
        <v/>
      </c>
      <c r="AF472" s="82" t="str">
        <f t="shared" si="143"/>
        <v/>
      </c>
      <c r="AG472" s="82" t="str">
        <f t="shared" si="144"/>
        <v/>
      </c>
      <c r="AH472" s="125" t="str">
        <f t="shared" si="147"/>
        <v/>
      </c>
      <c r="AI472" s="64" t="str">
        <f t="shared" si="145"/>
        <v/>
      </c>
      <c r="AJ472" s="45" t="str">
        <f>IFERROR(IF(ISNUMBER('Opsparede løndele dec21-feb22'!K470),AI472+'Opsparede løndele dec21-feb22'!K470,AI472),"")</f>
        <v/>
      </c>
    </row>
    <row r="473" spans="1:36" x14ac:dyDescent="0.25">
      <c r="A473" s="50" t="str">
        <f t="shared" si="148"/>
        <v/>
      </c>
      <c r="B473" s="5"/>
      <c r="C473" s="6"/>
      <c r="D473" s="7"/>
      <c r="E473" s="8"/>
      <c r="F473" s="8"/>
      <c r="G473" s="58" t="str">
        <f t="shared" si="150"/>
        <v/>
      </c>
      <c r="H473" s="58" t="str">
        <f t="shared" si="150"/>
        <v/>
      </c>
      <c r="I473" s="58" t="str">
        <f t="shared" si="150"/>
        <v/>
      </c>
      <c r="K473" s="100" t="str">
        <f t="shared" si="146"/>
        <v/>
      </c>
      <c r="U473" s="101"/>
      <c r="V473" s="63" t="str">
        <f t="shared" si="136"/>
        <v/>
      </c>
      <c r="W473" s="63" t="str">
        <f t="shared" si="137"/>
        <v/>
      </c>
      <c r="X473" s="63" t="str">
        <f t="shared" si="138"/>
        <v/>
      </c>
      <c r="Y473" s="63" t="str">
        <f t="shared" si="139"/>
        <v/>
      </c>
      <c r="Z473" s="63" t="str">
        <f t="shared" si="140"/>
        <v/>
      </c>
      <c r="AA473" s="63" t="str">
        <f t="shared" si="141"/>
        <v/>
      </c>
      <c r="AB473" s="37"/>
      <c r="AC473" s="37"/>
      <c r="AD473" s="37"/>
      <c r="AE473" s="82" t="str">
        <f t="shared" si="142"/>
        <v/>
      </c>
      <c r="AF473" s="82" t="str">
        <f t="shared" si="143"/>
        <v/>
      </c>
      <c r="AG473" s="82" t="str">
        <f t="shared" si="144"/>
        <v/>
      </c>
      <c r="AH473" s="125" t="str">
        <f t="shared" si="147"/>
        <v/>
      </c>
      <c r="AI473" s="64" t="str">
        <f t="shared" si="145"/>
        <v/>
      </c>
      <c r="AJ473" s="45" t="str">
        <f>IFERROR(IF(ISNUMBER('Opsparede løndele dec21-feb22'!K471),AI473+'Opsparede løndele dec21-feb22'!K471,AI473),"")</f>
        <v/>
      </c>
    </row>
    <row r="474" spans="1:36" x14ac:dyDescent="0.25">
      <c r="A474" s="50" t="str">
        <f t="shared" si="148"/>
        <v/>
      </c>
      <c r="B474" s="5"/>
      <c r="C474" s="6"/>
      <c r="D474" s="7"/>
      <c r="E474" s="8"/>
      <c r="F474" s="8"/>
      <c r="G474" s="58" t="str">
        <f t="shared" si="150"/>
        <v/>
      </c>
      <c r="H474" s="58" t="str">
        <f t="shared" si="150"/>
        <v/>
      </c>
      <c r="I474" s="58" t="str">
        <f t="shared" si="150"/>
        <v/>
      </c>
      <c r="K474" s="100" t="str">
        <f t="shared" si="146"/>
        <v/>
      </c>
      <c r="U474" s="101"/>
      <c r="V474" s="63" t="str">
        <f t="shared" si="136"/>
        <v/>
      </c>
      <c r="W474" s="63" t="str">
        <f t="shared" si="137"/>
        <v/>
      </c>
      <c r="X474" s="63" t="str">
        <f t="shared" si="138"/>
        <v/>
      </c>
      <c r="Y474" s="63" t="str">
        <f t="shared" si="139"/>
        <v/>
      </c>
      <c r="Z474" s="63" t="str">
        <f t="shared" si="140"/>
        <v/>
      </c>
      <c r="AA474" s="63" t="str">
        <f t="shared" si="141"/>
        <v/>
      </c>
      <c r="AB474" s="37"/>
      <c r="AC474" s="37"/>
      <c r="AD474" s="37"/>
      <c r="AE474" s="82" t="str">
        <f t="shared" si="142"/>
        <v/>
      </c>
      <c r="AF474" s="82" t="str">
        <f t="shared" si="143"/>
        <v/>
      </c>
      <c r="AG474" s="82" t="str">
        <f t="shared" si="144"/>
        <v/>
      </c>
      <c r="AH474" s="125" t="str">
        <f t="shared" si="147"/>
        <v/>
      </c>
      <c r="AI474" s="64" t="str">
        <f t="shared" si="145"/>
        <v/>
      </c>
      <c r="AJ474" s="45" t="str">
        <f>IFERROR(IF(ISNUMBER('Opsparede løndele dec21-feb22'!K472),AI474+'Opsparede løndele dec21-feb22'!K472,AI474),"")</f>
        <v/>
      </c>
    </row>
    <row r="475" spans="1:36" x14ac:dyDescent="0.25">
      <c r="A475" s="50" t="str">
        <f t="shared" si="148"/>
        <v/>
      </c>
      <c r="B475" s="5"/>
      <c r="C475" s="6"/>
      <c r="D475" s="7"/>
      <c r="E475" s="8"/>
      <c r="F475" s="8"/>
      <c r="G475" s="58" t="str">
        <f t="shared" si="150"/>
        <v/>
      </c>
      <c r="H475" s="58" t="str">
        <f t="shared" si="150"/>
        <v/>
      </c>
      <c r="I475" s="58" t="str">
        <f t="shared" si="150"/>
        <v/>
      </c>
      <c r="K475" s="100" t="str">
        <f t="shared" si="146"/>
        <v/>
      </c>
      <c r="U475" s="101"/>
      <c r="V475" s="63" t="str">
        <f t="shared" si="136"/>
        <v/>
      </c>
      <c r="W475" s="63" t="str">
        <f t="shared" si="137"/>
        <v/>
      </c>
      <c r="X475" s="63" t="str">
        <f t="shared" si="138"/>
        <v/>
      </c>
      <c r="Y475" s="63" t="str">
        <f t="shared" si="139"/>
        <v/>
      </c>
      <c r="Z475" s="63" t="str">
        <f t="shared" si="140"/>
        <v/>
      </c>
      <c r="AA475" s="63" t="str">
        <f t="shared" si="141"/>
        <v/>
      </c>
      <c r="AB475" s="37"/>
      <c r="AC475" s="37"/>
      <c r="AD475" s="37"/>
      <c r="AE475" s="82" t="str">
        <f t="shared" si="142"/>
        <v/>
      </c>
      <c r="AF475" s="82" t="str">
        <f t="shared" si="143"/>
        <v/>
      </c>
      <c r="AG475" s="82" t="str">
        <f t="shared" si="144"/>
        <v/>
      </c>
      <c r="AH475" s="125" t="str">
        <f t="shared" si="147"/>
        <v/>
      </c>
      <c r="AI475" s="64" t="str">
        <f t="shared" si="145"/>
        <v/>
      </c>
      <c r="AJ475" s="45" t="str">
        <f>IFERROR(IF(ISNUMBER('Opsparede løndele dec21-feb22'!K473),AI475+'Opsparede løndele dec21-feb22'!K473,AI475),"")</f>
        <v/>
      </c>
    </row>
    <row r="476" spans="1:36" x14ac:dyDescent="0.25">
      <c r="A476" s="50" t="str">
        <f t="shared" si="148"/>
        <v/>
      </c>
      <c r="B476" s="5"/>
      <c r="C476" s="6"/>
      <c r="D476" s="7"/>
      <c r="E476" s="8"/>
      <c r="F476" s="8"/>
      <c r="G476" s="58" t="str">
        <f t="shared" si="150"/>
        <v/>
      </c>
      <c r="H476" s="58" t="str">
        <f t="shared" si="150"/>
        <v/>
      </c>
      <c r="I476" s="58" t="str">
        <f t="shared" si="150"/>
        <v/>
      </c>
      <c r="K476" s="100" t="str">
        <f t="shared" si="146"/>
        <v/>
      </c>
      <c r="U476" s="101"/>
      <c r="V476" s="63" t="str">
        <f t="shared" si="136"/>
        <v/>
      </c>
      <c r="W476" s="63" t="str">
        <f t="shared" si="137"/>
        <v/>
      </c>
      <c r="X476" s="63" t="str">
        <f t="shared" si="138"/>
        <v/>
      </c>
      <c r="Y476" s="63" t="str">
        <f t="shared" si="139"/>
        <v/>
      </c>
      <c r="Z476" s="63" t="str">
        <f t="shared" si="140"/>
        <v/>
      </c>
      <c r="AA476" s="63" t="str">
        <f t="shared" si="141"/>
        <v/>
      </c>
      <c r="AB476" s="37"/>
      <c r="AC476" s="37"/>
      <c r="AD476" s="37"/>
      <c r="AE476" s="82" t="str">
        <f t="shared" si="142"/>
        <v/>
      </c>
      <c r="AF476" s="82" t="str">
        <f t="shared" si="143"/>
        <v/>
      </c>
      <c r="AG476" s="82" t="str">
        <f t="shared" si="144"/>
        <v/>
      </c>
      <c r="AH476" s="125" t="str">
        <f t="shared" si="147"/>
        <v/>
      </c>
      <c r="AI476" s="64" t="str">
        <f t="shared" si="145"/>
        <v/>
      </c>
      <c r="AJ476" s="45" t="str">
        <f>IFERROR(IF(ISNUMBER('Opsparede løndele dec21-feb22'!K474),AI476+'Opsparede løndele dec21-feb22'!K474,AI476),"")</f>
        <v/>
      </c>
    </row>
    <row r="477" spans="1:36" x14ac:dyDescent="0.25">
      <c r="A477" s="50" t="str">
        <f t="shared" si="148"/>
        <v/>
      </c>
      <c r="B477" s="5"/>
      <c r="C477" s="6"/>
      <c r="D477" s="7"/>
      <c r="E477" s="8"/>
      <c r="F477" s="8"/>
      <c r="G477" s="58" t="str">
        <f t="shared" ref="G477:I486" si="151">IF(AND(ISNUMBER($E477),ISNUMBER($F477)),MAX(MIN(NETWORKDAYS(IF($E477&lt;=VLOOKUP(G$6,Matrix_antal_dage,5,FALSE),VLOOKUP(G$6,Matrix_antal_dage,5,FALSE),$E477),IF($F477&gt;=VLOOKUP(G$6,Matrix_antal_dage,6,FALSE),VLOOKUP(G$6,Matrix_antal_dage,6,FALSE),$F477),helligdage),VLOOKUP(G$6,Matrix_antal_dage,7,FALSE)),0),"")</f>
        <v/>
      </c>
      <c r="H477" s="58" t="str">
        <f t="shared" si="151"/>
        <v/>
      </c>
      <c r="I477" s="58" t="str">
        <f t="shared" si="151"/>
        <v/>
      </c>
      <c r="K477" s="100" t="str">
        <f t="shared" si="146"/>
        <v/>
      </c>
      <c r="U477" s="101"/>
      <c r="V477" s="63" t="str">
        <f t="shared" si="136"/>
        <v/>
      </c>
      <c r="W477" s="63" t="str">
        <f t="shared" si="137"/>
        <v/>
      </c>
      <c r="X477" s="63" t="str">
        <f t="shared" si="138"/>
        <v/>
      </c>
      <c r="Y477" s="63" t="str">
        <f t="shared" si="139"/>
        <v/>
      </c>
      <c r="Z477" s="63" t="str">
        <f t="shared" si="140"/>
        <v/>
      </c>
      <c r="AA477" s="63" t="str">
        <f t="shared" si="141"/>
        <v/>
      </c>
      <c r="AB477" s="37"/>
      <c r="AC477" s="37"/>
      <c r="AD477" s="37"/>
      <c r="AE477" s="82" t="str">
        <f t="shared" si="142"/>
        <v/>
      </c>
      <c r="AF477" s="82" t="str">
        <f t="shared" si="143"/>
        <v/>
      </c>
      <c r="AG477" s="82" t="str">
        <f t="shared" si="144"/>
        <v/>
      </c>
      <c r="AH477" s="125" t="str">
        <f t="shared" si="147"/>
        <v/>
      </c>
      <c r="AI477" s="64" t="str">
        <f t="shared" si="145"/>
        <v/>
      </c>
      <c r="AJ477" s="45" t="str">
        <f>IFERROR(IF(ISNUMBER('Opsparede løndele dec21-feb22'!K475),AI477+'Opsparede løndele dec21-feb22'!K475,AI477),"")</f>
        <v/>
      </c>
    </row>
    <row r="478" spans="1:36" x14ac:dyDescent="0.25">
      <c r="A478" s="50" t="str">
        <f t="shared" si="148"/>
        <v/>
      </c>
      <c r="B478" s="5"/>
      <c r="C478" s="6"/>
      <c r="D478" s="7"/>
      <c r="E478" s="8"/>
      <c r="F478" s="8"/>
      <c r="G478" s="58" t="str">
        <f t="shared" si="151"/>
        <v/>
      </c>
      <c r="H478" s="58" t="str">
        <f t="shared" si="151"/>
        <v/>
      </c>
      <c r="I478" s="58" t="str">
        <f t="shared" si="151"/>
        <v/>
      </c>
      <c r="K478" s="100" t="str">
        <f t="shared" si="146"/>
        <v/>
      </c>
      <c r="U478" s="101"/>
      <c r="V478" s="63" t="str">
        <f t="shared" si="136"/>
        <v/>
      </c>
      <c r="W478" s="63" t="str">
        <f t="shared" si="137"/>
        <v/>
      </c>
      <c r="X478" s="63" t="str">
        <f t="shared" si="138"/>
        <v/>
      </c>
      <c r="Y478" s="63" t="str">
        <f t="shared" si="139"/>
        <v/>
      </c>
      <c r="Z478" s="63" t="str">
        <f t="shared" si="140"/>
        <v/>
      </c>
      <c r="AA478" s="63" t="str">
        <f t="shared" si="141"/>
        <v/>
      </c>
      <c r="AB478" s="37"/>
      <c r="AC478" s="37"/>
      <c r="AD478" s="37"/>
      <c r="AE478" s="82" t="str">
        <f t="shared" si="142"/>
        <v/>
      </c>
      <c r="AF478" s="82" t="str">
        <f t="shared" si="143"/>
        <v/>
      </c>
      <c r="AG478" s="82" t="str">
        <f t="shared" si="144"/>
        <v/>
      </c>
      <c r="AH478" s="125" t="str">
        <f t="shared" si="147"/>
        <v/>
      </c>
      <c r="AI478" s="64" t="str">
        <f t="shared" si="145"/>
        <v/>
      </c>
      <c r="AJ478" s="45" t="str">
        <f>IFERROR(IF(ISNUMBER('Opsparede løndele dec21-feb22'!K476),AI478+'Opsparede løndele dec21-feb22'!K476,AI478),"")</f>
        <v/>
      </c>
    </row>
    <row r="479" spans="1:36" x14ac:dyDescent="0.25">
      <c r="A479" s="50" t="str">
        <f t="shared" si="148"/>
        <v/>
      </c>
      <c r="B479" s="5"/>
      <c r="C479" s="6"/>
      <c r="D479" s="7"/>
      <c r="E479" s="8"/>
      <c r="F479" s="8"/>
      <c r="G479" s="58" t="str">
        <f t="shared" si="151"/>
        <v/>
      </c>
      <c r="H479" s="58" t="str">
        <f t="shared" si="151"/>
        <v/>
      </c>
      <c r="I479" s="58" t="str">
        <f t="shared" si="151"/>
        <v/>
      </c>
      <c r="K479" s="100" t="str">
        <f t="shared" si="146"/>
        <v/>
      </c>
      <c r="U479" s="101"/>
      <c r="V479" s="63" t="str">
        <f t="shared" si="136"/>
        <v/>
      </c>
      <c r="W479" s="63" t="str">
        <f t="shared" si="137"/>
        <v/>
      </c>
      <c r="X479" s="63" t="str">
        <f t="shared" si="138"/>
        <v/>
      </c>
      <c r="Y479" s="63" t="str">
        <f t="shared" si="139"/>
        <v/>
      </c>
      <c r="Z479" s="63" t="str">
        <f t="shared" si="140"/>
        <v/>
      </c>
      <c r="AA479" s="63" t="str">
        <f t="shared" si="141"/>
        <v/>
      </c>
      <c r="AB479" s="37"/>
      <c r="AC479" s="37"/>
      <c r="AD479" s="37"/>
      <c r="AE479" s="82" t="str">
        <f t="shared" si="142"/>
        <v/>
      </c>
      <c r="AF479" s="82" t="str">
        <f t="shared" si="143"/>
        <v/>
      </c>
      <c r="AG479" s="82" t="str">
        <f t="shared" si="144"/>
        <v/>
      </c>
      <c r="AH479" s="125" t="str">
        <f t="shared" si="147"/>
        <v/>
      </c>
      <c r="AI479" s="64" t="str">
        <f t="shared" si="145"/>
        <v/>
      </c>
      <c r="AJ479" s="45" t="str">
        <f>IFERROR(IF(ISNUMBER('Opsparede løndele dec21-feb22'!K477),AI479+'Opsparede løndele dec21-feb22'!K477,AI479),"")</f>
        <v/>
      </c>
    </row>
    <row r="480" spans="1:36" x14ac:dyDescent="0.25">
      <c r="A480" s="50" t="str">
        <f t="shared" si="148"/>
        <v/>
      </c>
      <c r="B480" s="5"/>
      <c r="C480" s="6"/>
      <c r="D480" s="7"/>
      <c r="E480" s="8"/>
      <c r="F480" s="8"/>
      <c r="G480" s="58" t="str">
        <f t="shared" si="151"/>
        <v/>
      </c>
      <c r="H480" s="58" t="str">
        <f t="shared" si="151"/>
        <v/>
      </c>
      <c r="I480" s="58" t="str">
        <f t="shared" si="151"/>
        <v/>
      </c>
      <c r="K480" s="100" t="str">
        <f t="shared" si="146"/>
        <v/>
      </c>
      <c r="U480" s="101"/>
      <c r="V480" s="63" t="str">
        <f t="shared" si="136"/>
        <v/>
      </c>
      <c r="W480" s="63" t="str">
        <f t="shared" si="137"/>
        <v/>
      </c>
      <c r="X480" s="63" t="str">
        <f t="shared" si="138"/>
        <v/>
      </c>
      <c r="Y480" s="63" t="str">
        <f t="shared" si="139"/>
        <v/>
      </c>
      <c r="Z480" s="63" t="str">
        <f t="shared" si="140"/>
        <v/>
      </c>
      <c r="AA480" s="63" t="str">
        <f t="shared" si="141"/>
        <v/>
      </c>
      <c r="AB480" s="37"/>
      <c r="AC480" s="37"/>
      <c r="AD480" s="37"/>
      <c r="AE480" s="82" t="str">
        <f t="shared" si="142"/>
        <v/>
      </c>
      <c r="AF480" s="82" t="str">
        <f t="shared" si="143"/>
        <v/>
      </c>
      <c r="AG480" s="82" t="str">
        <f t="shared" si="144"/>
        <v/>
      </c>
      <c r="AH480" s="125" t="str">
        <f t="shared" si="147"/>
        <v/>
      </c>
      <c r="AI480" s="64" t="str">
        <f t="shared" si="145"/>
        <v/>
      </c>
      <c r="AJ480" s="45" t="str">
        <f>IFERROR(IF(ISNUMBER('Opsparede løndele dec21-feb22'!K478),AI480+'Opsparede løndele dec21-feb22'!K478,AI480),"")</f>
        <v/>
      </c>
    </row>
    <row r="481" spans="1:36" x14ac:dyDescent="0.25">
      <c r="A481" s="50" t="str">
        <f t="shared" si="148"/>
        <v/>
      </c>
      <c r="B481" s="5"/>
      <c r="C481" s="6"/>
      <c r="D481" s="7"/>
      <c r="E481" s="8"/>
      <c r="F481" s="8"/>
      <c r="G481" s="58" t="str">
        <f t="shared" si="151"/>
        <v/>
      </c>
      <c r="H481" s="58" t="str">
        <f t="shared" si="151"/>
        <v/>
      </c>
      <c r="I481" s="58" t="str">
        <f t="shared" si="151"/>
        <v/>
      </c>
      <c r="K481" s="100" t="str">
        <f t="shared" si="146"/>
        <v/>
      </c>
      <c r="U481" s="101"/>
      <c r="V481" s="63" t="str">
        <f t="shared" si="136"/>
        <v/>
      </c>
      <c r="W481" s="63" t="str">
        <f t="shared" si="137"/>
        <v/>
      </c>
      <c r="X481" s="63" t="str">
        <f t="shared" si="138"/>
        <v/>
      </c>
      <c r="Y481" s="63" t="str">
        <f t="shared" si="139"/>
        <v/>
      </c>
      <c r="Z481" s="63" t="str">
        <f t="shared" si="140"/>
        <v/>
      </c>
      <c r="AA481" s="63" t="str">
        <f t="shared" si="141"/>
        <v/>
      </c>
      <c r="AB481" s="37"/>
      <c r="AC481" s="37"/>
      <c r="AD481" s="37"/>
      <c r="AE481" s="82" t="str">
        <f t="shared" si="142"/>
        <v/>
      </c>
      <c r="AF481" s="82" t="str">
        <f t="shared" si="143"/>
        <v/>
      </c>
      <c r="AG481" s="82" t="str">
        <f t="shared" si="144"/>
        <v/>
      </c>
      <c r="AH481" s="125" t="str">
        <f t="shared" si="147"/>
        <v/>
      </c>
      <c r="AI481" s="64" t="str">
        <f t="shared" si="145"/>
        <v/>
      </c>
      <c r="AJ481" s="45" t="str">
        <f>IFERROR(IF(ISNUMBER('Opsparede løndele dec21-feb22'!K479),AI481+'Opsparede løndele dec21-feb22'!K479,AI481),"")</f>
        <v/>
      </c>
    </row>
    <row r="482" spans="1:36" x14ac:dyDescent="0.25">
      <c r="A482" s="50" t="str">
        <f t="shared" si="148"/>
        <v/>
      </c>
      <c r="B482" s="5"/>
      <c r="C482" s="6"/>
      <c r="D482" s="7"/>
      <c r="E482" s="8"/>
      <c r="F482" s="8"/>
      <c r="G482" s="58" t="str">
        <f t="shared" si="151"/>
        <v/>
      </c>
      <c r="H482" s="58" t="str">
        <f t="shared" si="151"/>
        <v/>
      </c>
      <c r="I482" s="58" t="str">
        <f t="shared" si="151"/>
        <v/>
      </c>
      <c r="K482" s="100" t="str">
        <f t="shared" si="146"/>
        <v/>
      </c>
      <c r="U482" s="101"/>
      <c r="V482" s="63" t="str">
        <f t="shared" si="136"/>
        <v/>
      </c>
      <c r="W482" s="63" t="str">
        <f t="shared" si="137"/>
        <v/>
      </c>
      <c r="X482" s="63" t="str">
        <f t="shared" si="138"/>
        <v/>
      </c>
      <c r="Y482" s="63" t="str">
        <f t="shared" si="139"/>
        <v/>
      </c>
      <c r="Z482" s="63" t="str">
        <f t="shared" si="140"/>
        <v/>
      </c>
      <c r="AA482" s="63" t="str">
        <f t="shared" si="141"/>
        <v/>
      </c>
      <c r="AB482" s="37"/>
      <c r="AC482" s="37"/>
      <c r="AD482" s="37"/>
      <c r="AE482" s="82" t="str">
        <f t="shared" si="142"/>
        <v/>
      </c>
      <c r="AF482" s="82" t="str">
        <f t="shared" si="143"/>
        <v/>
      </c>
      <c r="AG482" s="82" t="str">
        <f t="shared" si="144"/>
        <v/>
      </c>
      <c r="AH482" s="125" t="str">
        <f t="shared" si="147"/>
        <v/>
      </c>
      <c r="AI482" s="64" t="str">
        <f t="shared" si="145"/>
        <v/>
      </c>
      <c r="AJ482" s="45" t="str">
        <f>IFERROR(IF(ISNUMBER('Opsparede løndele dec21-feb22'!K480),AI482+'Opsparede løndele dec21-feb22'!K480,AI482),"")</f>
        <v/>
      </c>
    </row>
    <row r="483" spans="1:36" x14ac:dyDescent="0.25">
      <c r="A483" s="50" t="str">
        <f t="shared" si="148"/>
        <v/>
      </c>
      <c r="B483" s="5"/>
      <c r="C483" s="6"/>
      <c r="D483" s="7"/>
      <c r="E483" s="8"/>
      <c r="F483" s="8"/>
      <c r="G483" s="58" t="str">
        <f t="shared" si="151"/>
        <v/>
      </c>
      <c r="H483" s="58" t="str">
        <f t="shared" si="151"/>
        <v/>
      </c>
      <c r="I483" s="58" t="str">
        <f t="shared" si="151"/>
        <v/>
      </c>
      <c r="K483" s="100" t="str">
        <f t="shared" si="146"/>
        <v/>
      </c>
      <c r="U483" s="101"/>
      <c r="V483" s="63" t="str">
        <f t="shared" si="136"/>
        <v/>
      </c>
      <c r="W483" s="63" t="str">
        <f t="shared" si="137"/>
        <v/>
      </c>
      <c r="X483" s="63" t="str">
        <f t="shared" si="138"/>
        <v/>
      </c>
      <c r="Y483" s="63" t="str">
        <f t="shared" si="139"/>
        <v/>
      </c>
      <c r="Z483" s="63" t="str">
        <f t="shared" si="140"/>
        <v/>
      </c>
      <c r="AA483" s="63" t="str">
        <f t="shared" si="141"/>
        <v/>
      </c>
      <c r="AB483" s="37"/>
      <c r="AC483" s="37"/>
      <c r="AD483" s="37"/>
      <c r="AE483" s="82" t="str">
        <f t="shared" si="142"/>
        <v/>
      </c>
      <c r="AF483" s="82" t="str">
        <f t="shared" si="143"/>
        <v/>
      </c>
      <c r="AG483" s="82" t="str">
        <f t="shared" si="144"/>
        <v/>
      </c>
      <c r="AH483" s="125" t="str">
        <f t="shared" si="147"/>
        <v/>
      </c>
      <c r="AI483" s="64" t="str">
        <f t="shared" si="145"/>
        <v/>
      </c>
      <c r="AJ483" s="45" t="str">
        <f>IFERROR(IF(ISNUMBER('Opsparede løndele dec21-feb22'!K481),AI483+'Opsparede løndele dec21-feb22'!K481,AI483),"")</f>
        <v/>
      </c>
    </row>
    <row r="484" spans="1:36" x14ac:dyDescent="0.25">
      <c r="A484" s="50" t="str">
        <f t="shared" si="148"/>
        <v/>
      </c>
      <c r="B484" s="5"/>
      <c r="C484" s="6"/>
      <c r="D484" s="7"/>
      <c r="E484" s="8"/>
      <c r="F484" s="8"/>
      <c r="G484" s="58" t="str">
        <f t="shared" si="151"/>
        <v/>
      </c>
      <c r="H484" s="58" t="str">
        <f t="shared" si="151"/>
        <v/>
      </c>
      <c r="I484" s="58" t="str">
        <f t="shared" si="151"/>
        <v/>
      </c>
      <c r="K484" s="100" t="str">
        <f t="shared" si="146"/>
        <v/>
      </c>
      <c r="U484" s="101"/>
      <c r="V484" s="63" t="str">
        <f t="shared" si="136"/>
        <v/>
      </c>
      <c r="W484" s="63" t="str">
        <f t="shared" si="137"/>
        <v/>
      </c>
      <c r="X484" s="63" t="str">
        <f t="shared" si="138"/>
        <v/>
      </c>
      <c r="Y484" s="63" t="str">
        <f t="shared" si="139"/>
        <v/>
      </c>
      <c r="Z484" s="63" t="str">
        <f t="shared" si="140"/>
        <v/>
      </c>
      <c r="AA484" s="63" t="str">
        <f t="shared" si="141"/>
        <v/>
      </c>
      <c r="AB484" s="37"/>
      <c r="AC484" s="37"/>
      <c r="AD484" s="37"/>
      <c r="AE484" s="82" t="str">
        <f t="shared" si="142"/>
        <v/>
      </c>
      <c r="AF484" s="82" t="str">
        <f t="shared" si="143"/>
        <v/>
      </c>
      <c r="AG484" s="82" t="str">
        <f t="shared" si="144"/>
        <v/>
      </c>
      <c r="AH484" s="125" t="str">
        <f t="shared" si="147"/>
        <v/>
      </c>
      <c r="AI484" s="64" t="str">
        <f t="shared" si="145"/>
        <v/>
      </c>
      <c r="AJ484" s="45" t="str">
        <f>IFERROR(IF(ISNUMBER('Opsparede løndele dec21-feb22'!K482),AI484+'Opsparede løndele dec21-feb22'!K482,AI484),"")</f>
        <v/>
      </c>
    </row>
    <row r="485" spans="1:36" x14ac:dyDescent="0.25">
      <c r="A485" s="50" t="str">
        <f t="shared" si="148"/>
        <v/>
      </c>
      <c r="B485" s="5"/>
      <c r="C485" s="6"/>
      <c r="D485" s="7"/>
      <c r="E485" s="8"/>
      <c r="F485" s="8"/>
      <c r="G485" s="58" t="str">
        <f t="shared" si="151"/>
        <v/>
      </c>
      <c r="H485" s="58" t="str">
        <f t="shared" si="151"/>
        <v/>
      </c>
      <c r="I485" s="58" t="str">
        <f t="shared" si="151"/>
        <v/>
      </c>
      <c r="K485" s="100" t="str">
        <f t="shared" si="146"/>
        <v/>
      </c>
      <c r="U485" s="101"/>
      <c r="V485" s="63" t="str">
        <f t="shared" si="136"/>
        <v/>
      </c>
      <c r="W485" s="63" t="str">
        <f t="shared" si="137"/>
        <v/>
      </c>
      <c r="X485" s="63" t="str">
        <f t="shared" si="138"/>
        <v/>
      </c>
      <c r="Y485" s="63" t="str">
        <f t="shared" si="139"/>
        <v/>
      </c>
      <c r="Z485" s="63" t="str">
        <f t="shared" si="140"/>
        <v/>
      </c>
      <c r="AA485" s="63" t="str">
        <f t="shared" si="141"/>
        <v/>
      </c>
      <c r="AB485" s="37"/>
      <c r="AC485" s="37"/>
      <c r="AD485" s="37"/>
      <c r="AE485" s="82" t="str">
        <f t="shared" si="142"/>
        <v/>
      </c>
      <c r="AF485" s="82" t="str">
        <f t="shared" si="143"/>
        <v/>
      </c>
      <c r="AG485" s="82" t="str">
        <f t="shared" si="144"/>
        <v/>
      </c>
      <c r="AH485" s="125" t="str">
        <f t="shared" si="147"/>
        <v/>
      </c>
      <c r="AI485" s="64" t="str">
        <f t="shared" si="145"/>
        <v/>
      </c>
      <c r="AJ485" s="45" t="str">
        <f>IFERROR(IF(ISNUMBER('Opsparede løndele dec21-feb22'!K483),AI485+'Opsparede løndele dec21-feb22'!K483,AI485),"")</f>
        <v/>
      </c>
    </row>
    <row r="486" spans="1:36" x14ac:dyDescent="0.25">
      <c r="A486" s="50" t="str">
        <f t="shared" si="148"/>
        <v/>
      </c>
      <c r="B486" s="5"/>
      <c r="C486" s="6"/>
      <c r="D486" s="7"/>
      <c r="E486" s="8"/>
      <c r="F486" s="8"/>
      <c r="G486" s="58" t="str">
        <f t="shared" si="151"/>
        <v/>
      </c>
      <c r="H486" s="58" t="str">
        <f t="shared" si="151"/>
        <v/>
      </c>
      <c r="I486" s="58" t="str">
        <f t="shared" si="151"/>
        <v/>
      </c>
      <c r="K486" s="100" t="str">
        <f t="shared" si="146"/>
        <v/>
      </c>
      <c r="U486" s="101"/>
      <c r="V486" s="63" t="str">
        <f t="shared" si="136"/>
        <v/>
      </c>
      <c r="W486" s="63" t="str">
        <f t="shared" si="137"/>
        <v/>
      </c>
      <c r="X486" s="63" t="str">
        <f t="shared" si="138"/>
        <v/>
      </c>
      <c r="Y486" s="63" t="str">
        <f t="shared" si="139"/>
        <v/>
      </c>
      <c r="Z486" s="63" t="str">
        <f t="shared" si="140"/>
        <v/>
      </c>
      <c r="AA486" s="63" t="str">
        <f t="shared" si="141"/>
        <v/>
      </c>
      <c r="AB486" s="37"/>
      <c r="AC486" s="37"/>
      <c r="AD486" s="37"/>
      <c r="AE486" s="82" t="str">
        <f t="shared" si="142"/>
        <v/>
      </c>
      <c r="AF486" s="82" t="str">
        <f t="shared" si="143"/>
        <v/>
      </c>
      <c r="AG486" s="82" t="str">
        <f t="shared" si="144"/>
        <v/>
      </c>
      <c r="AH486" s="125" t="str">
        <f t="shared" si="147"/>
        <v/>
      </c>
      <c r="AI486" s="64" t="str">
        <f t="shared" si="145"/>
        <v/>
      </c>
      <c r="AJ486" s="45" t="str">
        <f>IFERROR(IF(ISNUMBER('Opsparede løndele dec21-feb22'!K484),AI486+'Opsparede løndele dec21-feb22'!K484,AI486),"")</f>
        <v/>
      </c>
    </row>
    <row r="487" spans="1:36" x14ac:dyDescent="0.25">
      <c r="A487" s="50" t="str">
        <f t="shared" si="148"/>
        <v/>
      </c>
      <c r="B487" s="5"/>
      <c r="C487" s="6"/>
      <c r="D487" s="7"/>
      <c r="E487" s="8"/>
      <c r="F487" s="8"/>
      <c r="G487" s="58" t="str">
        <f t="shared" ref="G487:I496" si="152">IF(AND(ISNUMBER($E487),ISNUMBER($F487)),MAX(MIN(NETWORKDAYS(IF($E487&lt;=VLOOKUP(G$6,Matrix_antal_dage,5,FALSE),VLOOKUP(G$6,Matrix_antal_dage,5,FALSE),$E487),IF($F487&gt;=VLOOKUP(G$6,Matrix_antal_dage,6,FALSE),VLOOKUP(G$6,Matrix_antal_dage,6,FALSE),$F487),helligdage),VLOOKUP(G$6,Matrix_antal_dage,7,FALSE)),0),"")</f>
        <v/>
      </c>
      <c r="H487" s="58" t="str">
        <f t="shared" si="152"/>
        <v/>
      </c>
      <c r="I487" s="58" t="str">
        <f t="shared" si="152"/>
        <v/>
      </c>
      <c r="K487" s="100" t="str">
        <f t="shared" si="146"/>
        <v/>
      </c>
      <c r="U487" s="101"/>
      <c r="V487" s="63" t="str">
        <f t="shared" si="136"/>
        <v/>
      </c>
      <c r="W487" s="63" t="str">
        <f t="shared" si="137"/>
        <v/>
      </c>
      <c r="X487" s="63" t="str">
        <f t="shared" si="138"/>
        <v/>
      </c>
      <c r="Y487" s="63" t="str">
        <f t="shared" si="139"/>
        <v/>
      </c>
      <c r="Z487" s="63" t="str">
        <f t="shared" si="140"/>
        <v/>
      </c>
      <c r="AA487" s="63" t="str">
        <f t="shared" si="141"/>
        <v/>
      </c>
      <c r="AB487" s="37"/>
      <c r="AC487" s="37"/>
      <c r="AD487" s="37"/>
      <c r="AE487" s="82" t="str">
        <f t="shared" si="142"/>
        <v/>
      </c>
      <c r="AF487" s="82" t="str">
        <f t="shared" si="143"/>
        <v/>
      </c>
      <c r="AG487" s="82" t="str">
        <f t="shared" si="144"/>
        <v/>
      </c>
      <c r="AH487" s="125" t="str">
        <f t="shared" si="147"/>
        <v/>
      </c>
      <c r="AI487" s="64" t="str">
        <f t="shared" si="145"/>
        <v/>
      </c>
      <c r="AJ487" s="45" t="str">
        <f>IFERROR(IF(ISNUMBER('Opsparede løndele dec21-feb22'!K485),AI487+'Opsparede løndele dec21-feb22'!K485,AI487),"")</f>
        <v/>
      </c>
    </row>
    <row r="488" spans="1:36" x14ac:dyDescent="0.25">
      <c r="A488" s="50" t="str">
        <f t="shared" si="148"/>
        <v/>
      </c>
      <c r="B488" s="5"/>
      <c r="C488" s="6"/>
      <c r="D488" s="7"/>
      <c r="E488" s="8"/>
      <c r="F488" s="8"/>
      <c r="G488" s="58" t="str">
        <f t="shared" si="152"/>
        <v/>
      </c>
      <c r="H488" s="58" t="str">
        <f t="shared" si="152"/>
        <v/>
      </c>
      <c r="I488" s="58" t="str">
        <f t="shared" si="152"/>
        <v/>
      </c>
      <c r="K488" s="100" t="str">
        <f t="shared" si="146"/>
        <v/>
      </c>
      <c r="U488" s="101"/>
      <c r="V488" s="63" t="str">
        <f t="shared" si="136"/>
        <v/>
      </c>
      <c r="W488" s="63" t="str">
        <f t="shared" si="137"/>
        <v/>
      </c>
      <c r="X488" s="63" t="str">
        <f t="shared" si="138"/>
        <v/>
      </c>
      <c r="Y488" s="63" t="str">
        <f t="shared" si="139"/>
        <v/>
      </c>
      <c r="Z488" s="63" t="str">
        <f t="shared" si="140"/>
        <v/>
      </c>
      <c r="AA488" s="63" t="str">
        <f t="shared" si="141"/>
        <v/>
      </c>
      <c r="AB488" s="37"/>
      <c r="AC488" s="37"/>
      <c r="AD488" s="37"/>
      <c r="AE488" s="82" t="str">
        <f t="shared" si="142"/>
        <v/>
      </c>
      <c r="AF488" s="82" t="str">
        <f t="shared" si="143"/>
        <v/>
      </c>
      <c r="AG488" s="82" t="str">
        <f t="shared" si="144"/>
        <v/>
      </c>
      <c r="AH488" s="125" t="str">
        <f t="shared" si="147"/>
        <v/>
      </c>
      <c r="AI488" s="64" t="str">
        <f t="shared" si="145"/>
        <v/>
      </c>
      <c r="AJ488" s="45" t="str">
        <f>IFERROR(IF(ISNUMBER('Opsparede løndele dec21-feb22'!K486),AI488+'Opsparede løndele dec21-feb22'!K486,AI488),"")</f>
        <v/>
      </c>
    </row>
    <row r="489" spans="1:36" x14ac:dyDescent="0.25">
      <c r="A489" s="50" t="str">
        <f t="shared" si="148"/>
        <v/>
      </c>
      <c r="B489" s="5"/>
      <c r="C489" s="6"/>
      <c r="D489" s="7"/>
      <c r="E489" s="8"/>
      <c r="F489" s="8"/>
      <c r="G489" s="58" t="str">
        <f t="shared" si="152"/>
        <v/>
      </c>
      <c r="H489" s="58" t="str">
        <f t="shared" si="152"/>
        <v/>
      </c>
      <c r="I489" s="58" t="str">
        <f t="shared" si="152"/>
        <v/>
      </c>
      <c r="K489" s="100" t="str">
        <f t="shared" si="146"/>
        <v/>
      </c>
      <c r="U489" s="101"/>
      <c r="V489" s="63" t="str">
        <f t="shared" si="136"/>
        <v/>
      </c>
      <c r="W489" s="63" t="str">
        <f t="shared" si="137"/>
        <v/>
      </c>
      <c r="X489" s="63" t="str">
        <f t="shared" si="138"/>
        <v/>
      </c>
      <c r="Y489" s="63" t="str">
        <f t="shared" si="139"/>
        <v/>
      </c>
      <c r="Z489" s="63" t="str">
        <f t="shared" si="140"/>
        <v/>
      </c>
      <c r="AA489" s="63" t="str">
        <f t="shared" si="141"/>
        <v/>
      </c>
      <c r="AB489" s="37"/>
      <c r="AC489" s="37"/>
      <c r="AD489" s="37"/>
      <c r="AE489" s="82" t="str">
        <f t="shared" si="142"/>
        <v/>
      </c>
      <c r="AF489" s="82" t="str">
        <f t="shared" si="143"/>
        <v/>
      </c>
      <c r="AG489" s="82" t="str">
        <f t="shared" si="144"/>
        <v/>
      </c>
      <c r="AH489" s="125" t="str">
        <f t="shared" si="147"/>
        <v/>
      </c>
      <c r="AI489" s="64" t="str">
        <f t="shared" si="145"/>
        <v/>
      </c>
      <c r="AJ489" s="45" t="str">
        <f>IFERROR(IF(ISNUMBER('Opsparede løndele dec21-feb22'!K487),AI489+'Opsparede løndele dec21-feb22'!K487,AI489),"")</f>
        <v/>
      </c>
    </row>
    <row r="490" spans="1:36" x14ac:dyDescent="0.25">
      <c r="A490" s="50" t="str">
        <f t="shared" si="148"/>
        <v/>
      </c>
      <c r="B490" s="5"/>
      <c r="C490" s="6"/>
      <c r="D490" s="7"/>
      <c r="E490" s="8"/>
      <c r="F490" s="8"/>
      <c r="G490" s="58" t="str">
        <f t="shared" si="152"/>
        <v/>
      </c>
      <c r="H490" s="58" t="str">
        <f t="shared" si="152"/>
        <v/>
      </c>
      <c r="I490" s="58" t="str">
        <f t="shared" si="152"/>
        <v/>
      </c>
      <c r="K490" s="100" t="str">
        <f t="shared" si="146"/>
        <v/>
      </c>
      <c r="U490" s="101"/>
      <c r="V490" s="63" t="str">
        <f t="shared" si="136"/>
        <v/>
      </c>
      <c r="W490" s="63" t="str">
        <f t="shared" si="137"/>
        <v/>
      </c>
      <c r="X490" s="63" t="str">
        <f t="shared" si="138"/>
        <v/>
      </c>
      <c r="Y490" s="63" t="str">
        <f t="shared" si="139"/>
        <v/>
      </c>
      <c r="Z490" s="63" t="str">
        <f t="shared" si="140"/>
        <v/>
      </c>
      <c r="AA490" s="63" t="str">
        <f t="shared" si="141"/>
        <v/>
      </c>
      <c r="AB490" s="37"/>
      <c r="AC490" s="37"/>
      <c r="AD490" s="37"/>
      <c r="AE490" s="82" t="str">
        <f t="shared" si="142"/>
        <v/>
      </c>
      <c r="AF490" s="82" t="str">
        <f t="shared" si="143"/>
        <v/>
      </c>
      <c r="AG490" s="82" t="str">
        <f t="shared" si="144"/>
        <v/>
      </c>
      <c r="AH490" s="125" t="str">
        <f t="shared" si="147"/>
        <v/>
      </c>
      <c r="AI490" s="64" t="str">
        <f t="shared" si="145"/>
        <v/>
      </c>
      <c r="AJ490" s="45" t="str">
        <f>IFERROR(IF(ISNUMBER('Opsparede løndele dec21-feb22'!K488),AI490+'Opsparede løndele dec21-feb22'!K488,AI490),"")</f>
        <v/>
      </c>
    </row>
    <row r="491" spans="1:36" x14ac:dyDescent="0.25">
      <c r="A491" s="50" t="str">
        <f t="shared" si="148"/>
        <v/>
      </c>
      <c r="B491" s="5"/>
      <c r="C491" s="6"/>
      <c r="D491" s="7"/>
      <c r="E491" s="8"/>
      <c r="F491" s="8"/>
      <c r="G491" s="58" t="str">
        <f t="shared" si="152"/>
        <v/>
      </c>
      <c r="H491" s="58" t="str">
        <f t="shared" si="152"/>
        <v/>
      </c>
      <c r="I491" s="58" t="str">
        <f t="shared" si="152"/>
        <v/>
      </c>
      <c r="K491" s="100" t="str">
        <f t="shared" si="146"/>
        <v/>
      </c>
      <c r="U491" s="101"/>
      <c r="V491" s="63" t="str">
        <f t="shared" si="136"/>
        <v/>
      </c>
      <c r="W491" s="63" t="str">
        <f t="shared" si="137"/>
        <v/>
      </c>
      <c r="X491" s="63" t="str">
        <f t="shared" si="138"/>
        <v/>
      </c>
      <c r="Y491" s="63" t="str">
        <f t="shared" si="139"/>
        <v/>
      </c>
      <c r="Z491" s="63" t="str">
        <f t="shared" si="140"/>
        <v/>
      </c>
      <c r="AA491" s="63" t="str">
        <f t="shared" si="141"/>
        <v/>
      </c>
      <c r="AB491" s="37"/>
      <c r="AC491" s="37"/>
      <c r="AD491" s="37"/>
      <c r="AE491" s="82" t="str">
        <f t="shared" si="142"/>
        <v/>
      </c>
      <c r="AF491" s="82" t="str">
        <f t="shared" si="143"/>
        <v/>
      </c>
      <c r="AG491" s="82" t="str">
        <f t="shared" si="144"/>
        <v/>
      </c>
      <c r="AH491" s="125" t="str">
        <f t="shared" si="147"/>
        <v/>
      </c>
      <c r="AI491" s="64" t="str">
        <f t="shared" si="145"/>
        <v/>
      </c>
      <c r="AJ491" s="45" t="str">
        <f>IFERROR(IF(ISNUMBER('Opsparede løndele dec21-feb22'!K489),AI491+'Opsparede løndele dec21-feb22'!K489,AI491),"")</f>
        <v/>
      </c>
    </row>
    <row r="492" spans="1:36" x14ac:dyDescent="0.25">
      <c r="A492" s="50" t="str">
        <f t="shared" si="148"/>
        <v/>
      </c>
      <c r="B492" s="5"/>
      <c r="C492" s="6"/>
      <c r="D492" s="7"/>
      <c r="E492" s="8"/>
      <c r="F492" s="8"/>
      <c r="G492" s="58" t="str">
        <f t="shared" si="152"/>
        <v/>
      </c>
      <c r="H492" s="58" t="str">
        <f t="shared" si="152"/>
        <v/>
      </c>
      <c r="I492" s="58" t="str">
        <f t="shared" si="152"/>
        <v/>
      </c>
      <c r="K492" s="100" t="str">
        <f t="shared" si="146"/>
        <v/>
      </c>
      <c r="U492" s="101"/>
      <c r="V492" s="63" t="str">
        <f t="shared" si="136"/>
        <v/>
      </c>
      <c r="W492" s="63" t="str">
        <f t="shared" si="137"/>
        <v/>
      </c>
      <c r="X492" s="63" t="str">
        <f t="shared" si="138"/>
        <v/>
      </c>
      <c r="Y492" s="63" t="str">
        <f t="shared" si="139"/>
        <v/>
      </c>
      <c r="Z492" s="63" t="str">
        <f t="shared" si="140"/>
        <v/>
      </c>
      <c r="AA492" s="63" t="str">
        <f t="shared" si="141"/>
        <v/>
      </c>
      <c r="AB492" s="37"/>
      <c r="AC492" s="37"/>
      <c r="AD492" s="37"/>
      <c r="AE492" s="82" t="str">
        <f t="shared" si="142"/>
        <v/>
      </c>
      <c r="AF492" s="82" t="str">
        <f t="shared" si="143"/>
        <v/>
      </c>
      <c r="AG492" s="82" t="str">
        <f t="shared" si="144"/>
        <v/>
      </c>
      <c r="AH492" s="125" t="str">
        <f t="shared" si="147"/>
        <v/>
      </c>
      <c r="AI492" s="64" t="str">
        <f t="shared" si="145"/>
        <v/>
      </c>
      <c r="AJ492" s="45" t="str">
        <f>IFERROR(IF(ISNUMBER('Opsparede løndele dec21-feb22'!K490),AI492+'Opsparede løndele dec21-feb22'!K490,AI492),"")</f>
        <v/>
      </c>
    </row>
    <row r="493" spans="1:36" x14ac:dyDescent="0.25">
      <c r="A493" s="50" t="str">
        <f t="shared" si="148"/>
        <v/>
      </c>
      <c r="B493" s="5"/>
      <c r="C493" s="6"/>
      <c r="D493" s="7"/>
      <c r="E493" s="8"/>
      <c r="F493" s="8"/>
      <c r="G493" s="58" t="str">
        <f t="shared" si="152"/>
        <v/>
      </c>
      <c r="H493" s="58" t="str">
        <f t="shared" si="152"/>
        <v/>
      </c>
      <c r="I493" s="58" t="str">
        <f t="shared" si="152"/>
        <v/>
      </c>
      <c r="K493" s="100" t="str">
        <f t="shared" si="146"/>
        <v/>
      </c>
      <c r="U493" s="101"/>
      <c r="V493" s="63" t="str">
        <f t="shared" si="136"/>
        <v/>
      </c>
      <c r="W493" s="63" t="str">
        <f t="shared" si="137"/>
        <v/>
      </c>
      <c r="X493" s="63" t="str">
        <f t="shared" si="138"/>
        <v/>
      </c>
      <c r="Y493" s="63" t="str">
        <f t="shared" si="139"/>
        <v/>
      </c>
      <c r="Z493" s="63" t="str">
        <f t="shared" si="140"/>
        <v/>
      </c>
      <c r="AA493" s="63" t="str">
        <f t="shared" si="141"/>
        <v/>
      </c>
      <c r="AB493" s="37"/>
      <c r="AC493" s="37"/>
      <c r="AD493" s="37"/>
      <c r="AE493" s="82" t="str">
        <f t="shared" si="142"/>
        <v/>
      </c>
      <c r="AF493" s="82" t="str">
        <f t="shared" si="143"/>
        <v/>
      </c>
      <c r="AG493" s="82" t="str">
        <f t="shared" si="144"/>
        <v/>
      </c>
      <c r="AH493" s="125" t="str">
        <f t="shared" si="147"/>
        <v/>
      </c>
      <c r="AI493" s="64" t="str">
        <f t="shared" si="145"/>
        <v/>
      </c>
      <c r="AJ493" s="45" t="str">
        <f>IFERROR(IF(ISNUMBER('Opsparede løndele dec21-feb22'!K491),AI493+'Opsparede løndele dec21-feb22'!K491,AI493),"")</f>
        <v/>
      </c>
    </row>
    <row r="494" spans="1:36" x14ac:dyDescent="0.25">
      <c r="A494" s="50" t="str">
        <f t="shared" si="148"/>
        <v/>
      </c>
      <c r="B494" s="5"/>
      <c r="C494" s="6"/>
      <c r="D494" s="7"/>
      <c r="E494" s="8"/>
      <c r="F494" s="8"/>
      <c r="G494" s="58" t="str">
        <f t="shared" si="152"/>
        <v/>
      </c>
      <c r="H494" s="58" t="str">
        <f t="shared" si="152"/>
        <v/>
      </c>
      <c r="I494" s="58" t="str">
        <f t="shared" si="152"/>
        <v/>
      </c>
      <c r="K494" s="100" t="str">
        <f t="shared" si="146"/>
        <v/>
      </c>
      <c r="U494" s="101"/>
      <c r="V494" s="63" t="str">
        <f t="shared" si="136"/>
        <v/>
      </c>
      <c r="W494" s="63" t="str">
        <f t="shared" si="137"/>
        <v/>
      </c>
      <c r="X494" s="63" t="str">
        <f t="shared" si="138"/>
        <v/>
      </c>
      <c r="Y494" s="63" t="str">
        <f t="shared" si="139"/>
        <v/>
      </c>
      <c r="Z494" s="63" t="str">
        <f t="shared" si="140"/>
        <v/>
      </c>
      <c r="AA494" s="63" t="str">
        <f t="shared" si="141"/>
        <v/>
      </c>
      <c r="AB494" s="37"/>
      <c r="AC494" s="37"/>
      <c r="AD494" s="37"/>
      <c r="AE494" s="82" t="str">
        <f t="shared" si="142"/>
        <v/>
      </c>
      <c r="AF494" s="82" t="str">
        <f t="shared" si="143"/>
        <v/>
      </c>
      <c r="AG494" s="82" t="str">
        <f t="shared" si="144"/>
        <v/>
      </c>
      <c r="AH494" s="125" t="str">
        <f t="shared" si="147"/>
        <v/>
      </c>
      <c r="AI494" s="64" t="str">
        <f t="shared" si="145"/>
        <v/>
      </c>
      <c r="AJ494" s="45" t="str">
        <f>IFERROR(IF(ISNUMBER('Opsparede løndele dec21-feb22'!K492),AI494+'Opsparede løndele dec21-feb22'!K492,AI494),"")</f>
        <v/>
      </c>
    </row>
    <row r="495" spans="1:36" x14ac:dyDescent="0.25">
      <c r="A495" s="50" t="str">
        <f t="shared" si="148"/>
        <v/>
      </c>
      <c r="B495" s="5"/>
      <c r="C495" s="6"/>
      <c r="D495" s="7"/>
      <c r="E495" s="8"/>
      <c r="F495" s="8"/>
      <c r="G495" s="58" t="str">
        <f t="shared" si="152"/>
        <v/>
      </c>
      <c r="H495" s="58" t="str">
        <f t="shared" si="152"/>
        <v/>
      </c>
      <c r="I495" s="58" t="str">
        <f t="shared" si="152"/>
        <v/>
      </c>
      <c r="K495" s="100" t="str">
        <f t="shared" si="146"/>
        <v/>
      </c>
      <c r="U495" s="101"/>
      <c r="V495" s="63" t="str">
        <f t="shared" si="136"/>
        <v/>
      </c>
      <c r="W495" s="63" t="str">
        <f t="shared" si="137"/>
        <v/>
      </c>
      <c r="X495" s="63" t="str">
        <f t="shared" si="138"/>
        <v/>
      </c>
      <c r="Y495" s="63" t="str">
        <f t="shared" si="139"/>
        <v/>
      </c>
      <c r="Z495" s="63" t="str">
        <f t="shared" si="140"/>
        <v/>
      </c>
      <c r="AA495" s="63" t="str">
        <f t="shared" si="141"/>
        <v/>
      </c>
      <c r="AB495" s="37"/>
      <c r="AC495" s="37"/>
      <c r="AD495" s="37"/>
      <c r="AE495" s="82" t="str">
        <f t="shared" si="142"/>
        <v/>
      </c>
      <c r="AF495" s="82" t="str">
        <f t="shared" si="143"/>
        <v/>
      </c>
      <c r="AG495" s="82" t="str">
        <f t="shared" si="144"/>
        <v/>
      </c>
      <c r="AH495" s="125" t="str">
        <f t="shared" si="147"/>
        <v/>
      </c>
      <c r="AI495" s="64" t="str">
        <f t="shared" si="145"/>
        <v/>
      </c>
      <c r="AJ495" s="45" t="str">
        <f>IFERROR(IF(ISNUMBER('Opsparede løndele dec21-feb22'!K493),AI495+'Opsparede løndele dec21-feb22'!K493,AI495),"")</f>
        <v/>
      </c>
    </row>
    <row r="496" spans="1:36" x14ac:dyDescent="0.25">
      <c r="A496" s="50" t="str">
        <f t="shared" si="148"/>
        <v/>
      </c>
      <c r="B496" s="5"/>
      <c r="C496" s="6"/>
      <c r="D496" s="7"/>
      <c r="E496" s="8"/>
      <c r="F496" s="8"/>
      <c r="G496" s="58" t="str">
        <f t="shared" si="152"/>
        <v/>
      </c>
      <c r="H496" s="58" t="str">
        <f t="shared" si="152"/>
        <v/>
      </c>
      <c r="I496" s="58" t="str">
        <f t="shared" si="152"/>
        <v/>
      </c>
      <c r="K496" s="100" t="str">
        <f t="shared" si="146"/>
        <v/>
      </c>
      <c r="U496" s="101"/>
      <c r="V496" s="63" t="str">
        <f t="shared" si="136"/>
        <v/>
      </c>
      <c r="W496" s="63" t="str">
        <f t="shared" si="137"/>
        <v/>
      </c>
      <c r="X496" s="63" t="str">
        <f t="shared" si="138"/>
        <v/>
      </c>
      <c r="Y496" s="63" t="str">
        <f t="shared" si="139"/>
        <v/>
      </c>
      <c r="Z496" s="63" t="str">
        <f t="shared" si="140"/>
        <v/>
      </c>
      <c r="AA496" s="63" t="str">
        <f t="shared" si="141"/>
        <v/>
      </c>
      <c r="AB496" s="37"/>
      <c r="AC496" s="37"/>
      <c r="AD496" s="37"/>
      <c r="AE496" s="82" t="str">
        <f t="shared" si="142"/>
        <v/>
      </c>
      <c r="AF496" s="82" t="str">
        <f t="shared" si="143"/>
        <v/>
      </c>
      <c r="AG496" s="82" t="str">
        <f t="shared" si="144"/>
        <v/>
      </c>
      <c r="AH496" s="125" t="str">
        <f t="shared" si="147"/>
        <v/>
      </c>
      <c r="AI496" s="64" t="str">
        <f t="shared" si="145"/>
        <v/>
      </c>
      <c r="AJ496" s="45" t="str">
        <f>IFERROR(IF(ISNUMBER('Opsparede løndele dec21-feb22'!K494),AI496+'Opsparede løndele dec21-feb22'!K494,AI496),"")</f>
        <v/>
      </c>
    </row>
    <row r="497" spans="1:36" x14ac:dyDescent="0.25">
      <c r="A497" s="50" t="str">
        <f t="shared" si="148"/>
        <v/>
      </c>
      <c r="B497" s="5"/>
      <c r="C497" s="6"/>
      <c r="D497" s="7"/>
      <c r="E497" s="8"/>
      <c r="F497" s="8"/>
      <c r="G497" s="58" t="str">
        <f t="shared" ref="G497:I506" si="153">IF(AND(ISNUMBER($E497),ISNUMBER($F497)),MAX(MIN(NETWORKDAYS(IF($E497&lt;=VLOOKUP(G$6,Matrix_antal_dage,5,FALSE),VLOOKUP(G$6,Matrix_antal_dage,5,FALSE),$E497),IF($F497&gt;=VLOOKUP(G$6,Matrix_antal_dage,6,FALSE),VLOOKUP(G$6,Matrix_antal_dage,6,FALSE),$F497),helligdage),VLOOKUP(G$6,Matrix_antal_dage,7,FALSE)),0),"")</f>
        <v/>
      </c>
      <c r="H497" s="58" t="str">
        <f t="shared" si="153"/>
        <v/>
      </c>
      <c r="I497" s="58" t="str">
        <f t="shared" si="153"/>
        <v/>
      </c>
      <c r="K497" s="100" t="str">
        <f t="shared" si="146"/>
        <v/>
      </c>
      <c r="U497" s="101"/>
      <c r="V497" s="63" t="str">
        <f t="shared" si="136"/>
        <v/>
      </c>
      <c r="W497" s="63" t="str">
        <f t="shared" si="137"/>
        <v/>
      </c>
      <c r="X497" s="63" t="str">
        <f t="shared" si="138"/>
        <v/>
      </c>
      <c r="Y497" s="63" t="str">
        <f t="shared" si="139"/>
        <v/>
      </c>
      <c r="Z497" s="63" t="str">
        <f t="shared" si="140"/>
        <v/>
      </c>
      <c r="AA497" s="63" t="str">
        <f t="shared" si="141"/>
        <v/>
      </c>
      <c r="AB497" s="37"/>
      <c r="AC497" s="37"/>
      <c r="AD497" s="37"/>
      <c r="AE497" s="82" t="str">
        <f t="shared" si="142"/>
        <v/>
      </c>
      <c r="AF497" s="82" t="str">
        <f t="shared" si="143"/>
        <v/>
      </c>
      <c r="AG497" s="82" t="str">
        <f t="shared" si="144"/>
        <v/>
      </c>
      <c r="AH497" s="125" t="str">
        <f t="shared" si="147"/>
        <v/>
      </c>
      <c r="AI497" s="64" t="str">
        <f t="shared" si="145"/>
        <v/>
      </c>
      <c r="AJ497" s="45" t="str">
        <f>IFERROR(IF(ISNUMBER('Opsparede løndele dec21-feb22'!K495),AI497+'Opsparede løndele dec21-feb22'!K495,AI497),"")</f>
        <v/>
      </c>
    </row>
    <row r="498" spans="1:36" x14ac:dyDescent="0.25">
      <c r="A498" s="50" t="str">
        <f t="shared" si="148"/>
        <v/>
      </c>
      <c r="B498" s="5"/>
      <c r="C498" s="6"/>
      <c r="D498" s="7"/>
      <c r="E498" s="8"/>
      <c r="F498" s="8"/>
      <c r="G498" s="58" t="str">
        <f t="shared" si="153"/>
        <v/>
      </c>
      <c r="H498" s="58" t="str">
        <f t="shared" si="153"/>
        <v/>
      </c>
      <c r="I498" s="58" t="str">
        <f t="shared" si="153"/>
        <v/>
      </c>
      <c r="K498" s="100" t="str">
        <f t="shared" si="146"/>
        <v/>
      </c>
      <c r="U498" s="101"/>
      <c r="V498" s="63" t="str">
        <f t="shared" si="136"/>
        <v/>
      </c>
      <c r="W498" s="63" t="str">
        <f t="shared" si="137"/>
        <v/>
      </c>
      <c r="X498" s="63" t="str">
        <f t="shared" si="138"/>
        <v/>
      </c>
      <c r="Y498" s="63" t="str">
        <f t="shared" si="139"/>
        <v/>
      </c>
      <c r="Z498" s="63" t="str">
        <f t="shared" si="140"/>
        <v/>
      </c>
      <c r="AA498" s="63" t="str">
        <f t="shared" si="141"/>
        <v/>
      </c>
      <c r="AB498" s="37"/>
      <c r="AC498" s="37"/>
      <c r="AD498" s="37"/>
      <c r="AE498" s="82" t="str">
        <f t="shared" si="142"/>
        <v/>
      </c>
      <c r="AF498" s="82" t="str">
        <f t="shared" si="143"/>
        <v/>
      </c>
      <c r="AG498" s="82" t="str">
        <f t="shared" si="144"/>
        <v/>
      </c>
      <c r="AH498" s="125" t="str">
        <f t="shared" si="147"/>
        <v/>
      </c>
      <c r="AI498" s="64" t="str">
        <f t="shared" si="145"/>
        <v/>
      </c>
      <c r="AJ498" s="45" t="str">
        <f>IFERROR(IF(ISNUMBER('Opsparede løndele dec21-feb22'!K496),AI498+'Opsparede løndele dec21-feb22'!K496,AI498),"")</f>
        <v/>
      </c>
    </row>
    <row r="499" spans="1:36" x14ac:dyDescent="0.25">
      <c r="A499" s="50" t="str">
        <f t="shared" si="148"/>
        <v/>
      </c>
      <c r="B499" s="5"/>
      <c r="C499" s="6"/>
      <c r="D499" s="7"/>
      <c r="E499" s="8"/>
      <c r="F499" s="8"/>
      <c r="G499" s="58" t="str">
        <f t="shared" si="153"/>
        <v/>
      </c>
      <c r="H499" s="58" t="str">
        <f t="shared" si="153"/>
        <v/>
      </c>
      <c r="I499" s="58" t="str">
        <f t="shared" si="153"/>
        <v/>
      </c>
      <c r="K499" s="100" t="str">
        <f t="shared" si="146"/>
        <v/>
      </c>
      <c r="U499" s="101"/>
      <c r="V499" s="63" t="str">
        <f t="shared" si="136"/>
        <v/>
      </c>
      <c r="W499" s="63" t="str">
        <f t="shared" si="137"/>
        <v/>
      </c>
      <c r="X499" s="63" t="str">
        <f t="shared" si="138"/>
        <v/>
      </c>
      <c r="Y499" s="63" t="str">
        <f t="shared" si="139"/>
        <v/>
      </c>
      <c r="Z499" s="63" t="str">
        <f t="shared" si="140"/>
        <v/>
      </c>
      <c r="AA499" s="63" t="str">
        <f t="shared" si="141"/>
        <v/>
      </c>
      <c r="AB499" s="37"/>
      <c r="AC499" s="37"/>
      <c r="AD499" s="37"/>
      <c r="AE499" s="82" t="str">
        <f t="shared" si="142"/>
        <v/>
      </c>
      <c r="AF499" s="82" t="str">
        <f t="shared" si="143"/>
        <v/>
      </c>
      <c r="AG499" s="82" t="str">
        <f t="shared" si="144"/>
        <v/>
      </c>
      <c r="AH499" s="125" t="str">
        <f t="shared" si="147"/>
        <v/>
      </c>
      <c r="AI499" s="64" t="str">
        <f t="shared" si="145"/>
        <v/>
      </c>
      <c r="AJ499" s="45" t="str">
        <f>IFERROR(IF(ISNUMBER('Opsparede løndele dec21-feb22'!K497),AI499+'Opsparede løndele dec21-feb22'!K497,AI499),"")</f>
        <v/>
      </c>
    </row>
    <row r="500" spans="1:36" x14ac:dyDescent="0.25">
      <c r="A500" s="50" t="str">
        <f t="shared" si="148"/>
        <v/>
      </c>
      <c r="B500" s="5"/>
      <c r="C500" s="6"/>
      <c r="D500" s="7"/>
      <c r="E500" s="8"/>
      <c r="F500" s="8"/>
      <c r="G500" s="58" t="str">
        <f t="shared" si="153"/>
        <v/>
      </c>
      <c r="H500" s="58" t="str">
        <f t="shared" si="153"/>
        <v/>
      </c>
      <c r="I500" s="58" t="str">
        <f t="shared" si="153"/>
        <v/>
      </c>
      <c r="K500" s="100" t="str">
        <f t="shared" si="146"/>
        <v/>
      </c>
      <c r="U500" s="101"/>
      <c r="V500" s="63" t="str">
        <f t="shared" si="136"/>
        <v/>
      </c>
      <c r="W500" s="63" t="str">
        <f t="shared" si="137"/>
        <v/>
      </c>
      <c r="X500" s="63" t="str">
        <f t="shared" si="138"/>
        <v/>
      </c>
      <c r="Y500" s="63" t="str">
        <f t="shared" si="139"/>
        <v/>
      </c>
      <c r="Z500" s="63" t="str">
        <f t="shared" si="140"/>
        <v/>
      </c>
      <c r="AA500" s="63" t="str">
        <f t="shared" si="141"/>
        <v/>
      </c>
      <c r="AB500" s="37"/>
      <c r="AC500" s="37"/>
      <c r="AD500" s="37"/>
      <c r="AE500" s="82" t="str">
        <f t="shared" si="142"/>
        <v/>
      </c>
      <c r="AF500" s="82" t="str">
        <f t="shared" si="143"/>
        <v/>
      </c>
      <c r="AG500" s="82" t="str">
        <f t="shared" si="144"/>
        <v/>
      </c>
      <c r="AH500" s="125" t="str">
        <f t="shared" si="147"/>
        <v/>
      </c>
      <c r="AI500" s="64" t="str">
        <f t="shared" si="145"/>
        <v/>
      </c>
      <c r="AJ500" s="45" t="str">
        <f>IFERROR(IF(ISNUMBER('Opsparede løndele dec21-feb22'!K498),AI500+'Opsparede løndele dec21-feb22'!K498,AI500),"")</f>
        <v/>
      </c>
    </row>
    <row r="501" spans="1:36" x14ac:dyDescent="0.25">
      <c r="A501" s="50" t="str">
        <f t="shared" si="148"/>
        <v/>
      </c>
      <c r="B501" s="5"/>
      <c r="C501" s="6"/>
      <c r="D501" s="7"/>
      <c r="E501" s="8"/>
      <c r="F501" s="8"/>
      <c r="G501" s="58" t="str">
        <f t="shared" si="153"/>
        <v/>
      </c>
      <c r="H501" s="58" t="str">
        <f t="shared" si="153"/>
        <v/>
      </c>
      <c r="I501" s="58" t="str">
        <f t="shared" si="153"/>
        <v/>
      </c>
      <c r="K501" s="100" t="str">
        <f t="shared" si="146"/>
        <v/>
      </c>
      <c r="U501" s="101"/>
      <c r="V501" s="63" t="str">
        <f t="shared" si="136"/>
        <v/>
      </c>
      <c r="W501" s="63" t="str">
        <f t="shared" si="137"/>
        <v/>
      </c>
      <c r="X501" s="63" t="str">
        <f t="shared" si="138"/>
        <v/>
      </c>
      <c r="Y501" s="63" t="str">
        <f t="shared" si="139"/>
        <v/>
      </c>
      <c r="Z501" s="63" t="str">
        <f t="shared" si="140"/>
        <v/>
      </c>
      <c r="AA501" s="63" t="str">
        <f t="shared" si="141"/>
        <v/>
      </c>
      <c r="AB501" s="37"/>
      <c r="AC501" s="37"/>
      <c r="AD501" s="37"/>
      <c r="AE501" s="82" t="str">
        <f t="shared" si="142"/>
        <v/>
      </c>
      <c r="AF501" s="82" t="str">
        <f t="shared" si="143"/>
        <v/>
      </c>
      <c r="AG501" s="82" t="str">
        <f t="shared" si="144"/>
        <v/>
      </c>
      <c r="AH501" s="125" t="str">
        <f t="shared" si="147"/>
        <v/>
      </c>
      <c r="AI501" s="64" t="str">
        <f t="shared" si="145"/>
        <v/>
      </c>
      <c r="AJ501" s="45" t="str">
        <f>IFERROR(IF(ISNUMBER('Opsparede løndele dec21-feb22'!K499),AI501+'Opsparede løndele dec21-feb22'!K499,AI501),"")</f>
        <v/>
      </c>
    </row>
    <row r="502" spans="1:36" x14ac:dyDescent="0.25">
      <c r="A502" s="50" t="str">
        <f t="shared" si="148"/>
        <v/>
      </c>
      <c r="B502" s="5"/>
      <c r="C502" s="6"/>
      <c r="D502" s="7"/>
      <c r="E502" s="8"/>
      <c r="F502" s="8"/>
      <c r="G502" s="58" t="str">
        <f t="shared" si="153"/>
        <v/>
      </c>
      <c r="H502" s="58" t="str">
        <f t="shared" si="153"/>
        <v/>
      </c>
      <c r="I502" s="58" t="str">
        <f t="shared" si="153"/>
        <v/>
      </c>
      <c r="K502" s="100" t="str">
        <f t="shared" si="146"/>
        <v/>
      </c>
      <c r="U502" s="101"/>
      <c r="V502" s="63" t="str">
        <f t="shared" si="136"/>
        <v/>
      </c>
      <c r="W502" s="63" t="str">
        <f t="shared" si="137"/>
        <v/>
      </c>
      <c r="X502" s="63" t="str">
        <f t="shared" si="138"/>
        <v/>
      </c>
      <c r="Y502" s="63" t="str">
        <f t="shared" si="139"/>
        <v/>
      </c>
      <c r="Z502" s="63" t="str">
        <f t="shared" si="140"/>
        <v/>
      </c>
      <c r="AA502" s="63" t="str">
        <f t="shared" si="141"/>
        <v/>
      </c>
      <c r="AB502" s="37"/>
      <c r="AC502" s="37"/>
      <c r="AD502" s="37"/>
      <c r="AE502" s="82" t="str">
        <f t="shared" si="142"/>
        <v/>
      </c>
      <c r="AF502" s="82" t="str">
        <f t="shared" si="143"/>
        <v/>
      </c>
      <c r="AG502" s="82" t="str">
        <f t="shared" si="144"/>
        <v/>
      </c>
      <c r="AH502" s="125" t="str">
        <f t="shared" si="147"/>
        <v/>
      </c>
      <c r="AI502" s="64" t="str">
        <f t="shared" si="145"/>
        <v/>
      </c>
      <c r="AJ502" s="45" t="str">
        <f>IFERROR(IF(ISNUMBER('Opsparede løndele dec21-feb22'!K500),AI502+'Opsparede løndele dec21-feb22'!K500,AI502),"")</f>
        <v/>
      </c>
    </row>
    <row r="503" spans="1:36" x14ac:dyDescent="0.25">
      <c r="A503" s="50" t="str">
        <f t="shared" si="148"/>
        <v/>
      </c>
      <c r="B503" s="5"/>
      <c r="C503" s="6"/>
      <c r="D503" s="7"/>
      <c r="E503" s="8"/>
      <c r="F503" s="8"/>
      <c r="G503" s="58" t="str">
        <f t="shared" si="153"/>
        <v/>
      </c>
      <c r="H503" s="58" t="str">
        <f t="shared" si="153"/>
        <v/>
      </c>
      <c r="I503" s="58" t="str">
        <f t="shared" si="153"/>
        <v/>
      </c>
      <c r="K503" s="100" t="str">
        <f t="shared" si="146"/>
        <v/>
      </c>
      <c r="U503" s="101"/>
      <c r="V503" s="63" t="str">
        <f t="shared" si="136"/>
        <v/>
      </c>
      <c r="W503" s="63" t="str">
        <f t="shared" si="137"/>
        <v/>
      </c>
      <c r="X503" s="63" t="str">
        <f t="shared" si="138"/>
        <v/>
      </c>
      <c r="Y503" s="63" t="str">
        <f t="shared" si="139"/>
        <v/>
      </c>
      <c r="Z503" s="63" t="str">
        <f t="shared" si="140"/>
        <v/>
      </c>
      <c r="AA503" s="63" t="str">
        <f t="shared" si="141"/>
        <v/>
      </c>
      <c r="AB503" s="37"/>
      <c r="AC503" s="37"/>
      <c r="AD503" s="37"/>
      <c r="AE503" s="82" t="str">
        <f t="shared" si="142"/>
        <v/>
      </c>
      <c r="AF503" s="82" t="str">
        <f t="shared" si="143"/>
        <v/>
      </c>
      <c r="AG503" s="82" t="str">
        <f t="shared" si="144"/>
        <v/>
      </c>
      <c r="AH503" s="125" t="str">
        <f t="shared" si="147"/>
        <v/>
      </c>
      <c r="AI503" s="64" t="str">
        <f t="shared" si="145"/>
        <v/>
      </c>
      <c r="AJ503" s="45" t="str">
        <f>IFERROR(IF(ISNUMBER('Opsparede løndele dec21-feb22'!K501),AI503+'Opsparede løndele dec21-feb22'!K501,AI503),"")</f>
        <v/>
      </c>
    </row>
    <row r="504" spans="1:36" x14ac:dyDescent="0.25">
      <c r="A504" s="50" t="str">
        <f t="shared" si="148"/>
        <v/>
      </c>
      <c r="B504" s="5"/>
      <c r="C504" s="6"/>
      <c r="D504" s="7"/>
      <c r="E504" s="8"/>
      <c r="F504" s="8"/>
      <c r="G504" s="58" t="str">
        <f t="shared" si="153"/>
        <v/>
      </c>
      <c r="H504" s="58" t="str">
        <f t="shared" si="153"/>
        <v/>
      </c>
      <c r="I504" s="58" t="str">
        <f t="shared" si="153"/>
        <v/>
      </c>
      <c r="K504" s="100" t="str">
        <f t="shared" si="146"/>
        <v/>
      </c>
      <c r="U504" s="101"/>
      <c r="V504" s="63" t="str">
        <f t="shared" si="136"/>
        <v/>
      </c>
      <c r="W504" s="63" t="str">
        <f t="shared" si="137"/>
        <v/>
      </c>
      <c r="X504" s="63" t="str">
        <f t="shared" si="138"/>
        <v/>
      </c>
      <c r="Y504" s="63" t="str">
        <f t="shared" si="139"/>
        <v/>
      </c>
      <c r="Z504" s="63" t="str">
        <f t="shared" si="140"/>
        <v/>
      </c>
      <c r="AA504" s="63" t="str">
        <f t="shared" si="141"/>
        <v/>
      </c>
      <c r="AB504" s="37"/>
      <c r="AC504" s="37"/>
      <c r="AD504" s="37"/>
      <c r="AE504" s="82" t="str">
        <f t="shared" si="142"/>
        <v/>
      </c>
      <c r="AF504" s="82" t="str">
        <f t="shared" si="143"/>
        <v/>
      </c>
      <c r="AG504" s="82" t="str">
        <f t="shared" si="144"/>
        <v/>
      </c>
      <c r="AH504" s="125" t="str">
        <f t="shared" si="147"/>
        <v/>
      </c>
      <c r="AI504" s="64" t="str">
        <f t="shared" si="145"/>
        <v/>
      </c>
      <c r="AJ504" s="45" t="str">
        <f>IFERROR(IF(ISNUMBER('Opsparede løndele dec21-feb22'!K502),AI504+'Opsparede løndele dec21-feb22'!K502,AI504),"")</f>
        <v/>
      </c>
    </row>
    <row r="505" spans="1:36" x14ac:dyDescent="0.25">
      <c r="A505" s="50" t="str">
        <f t="shared" si="148"/>
        <v/>
      </c>
      <c r="B505" s="5"/>
      <c r="C505" s="6"/>
      <c r="D505" s="7"/>
      <c r="E505" s="8"/>
      <c r="F505" s="8"/>
      <c r="G505" s="58" t="str">
        <f t="shared" si="153"/>
        <v/>
      </c>
      <c r="H505" s="58" t="str">
        <f t="shared" si="153"/>
        <v/>
      </c>
      <c r="I505" s="58" t="str">
        <f t="shared" si="153"/>
        <v/>
      </c>
      <c r="K505" s="100" t="str">
        <f t="shared" si="146"/>
        <v/>
      </c>
      <c r="U505" s="101"/>
      <c r="V505" s="63" t="str">
        <f t="shared" si="136"/>
        <v/>
      </c>
      <c r="W505" s="63" t="str">
        <f t="shared" si="137"/>
        <v/>
      </c>
      <c r="X505" s="63" t="str">
        <f t="shared" si="138"/>
        <v/>
      </c>
      <c r="Y505" s="63" t="str">
        <f t="shared" si="139"/>
        <v/>
      </c>
      <c r="Z505" s="63" t="str">
        <f t="shared" si="140"/>
        <v/>
      </c>
      <c r="AA505" s="63" t="str">
        <f t="shared" si="141"/>
        <v/>
      </c>
      <c r="AB505" s="37"/>
      <c r="AC505" s="37"/>
      <c r="AD505" s="37"/>
      <c r="AE505" s="82" t="str">
        <f t="shared" si="142"/>
        <v/>
      </c>
      <c r="AF505" s="82" t="str">
        <f t="shared" si="143"/>
        <v/>
      </c>
      <c r="AG505" s="82" t="str">
        <f t="shared" si="144"/>
        <v/>
      </c>
      <c r="AH505" s="125" t="str">
        <f t="shared" si="147"/>
        <v/>
      </c>
      <c r="AI505" s="64" t="str">
        <f t="shared" si="145"/>
        <v/>
      </c>
      <c r="AJ505" s="45" t="str">
        <f>IFERROR(IF(ISNUMBER('Opsparede løndele dec21-feb22'!K503),AI505+'Opsparede løndele dec21-feb22'!K503,AI505),"")</f>
        <v/>
      </c>
    </row>
    <row r="506" spans="1:36" x14ac:dyDescent="0.25">
      <c r="A506" s="50" t="str">
        <f t="shared" si="148"/>
        <v/>
      </c>
      <c r="B506" s="5"/>
      <c r="C506" s="6"/>
      <c r="D506" s="7"/>
      <c r="E506" s="8"/>
      <c r="F506" s="8"/>
      <c r="G506" s="58" t="str">
        <f t="shared" si="153"/>
        <v/>
      </c>
      <c r="H506" s="58" t="str">
        <f t="shared" si="153"/>
        <v/>
      </c>
      <c r="I506" s="58" t="str">
        <f t="shared" si="153"/>
        <v/>
      </c>
      <c r="K506" s="100" t="str">
        <f t="shared" si="146"/>
        <v/>
      </c>
      <c r="U506" s="101"/>
      <c r="V506" s="63" t="str">
        <f t="shared" si="136"/>
        <v/>
      </c>
      <c r="W506" s="63" t="str">
        <f t="shared" si="137"/>
        <v/>
      </c>
      <c r="X506" s="63" t="str">
        <f t="shared" si="138"/>
        <v/>
      </c>
      <c r="Y506" s="63" t="str">
        <f t="shared" si="139"/>
        <v/>
      </c>
      <c r="Z506" s="63" t="str">
        <f t="shared" si="140"/>
        <v/>
      </c>
      <c r="AA506" s="63" t="str">
        <f t="shared" si="141"/>
        <v/>
      </c>
      <c r="AB506" s="37"/>
      <c r="AC506" s="37"/>
      <c r="AD506" s="37"/>
      <c r="AE506" s="82" t="str">
        <f t="shared" si="142"/>
        <v/>
      </c>
      <c r="AF506" s="82" t="str">
        <f t="shared" si="143"/>
        <v/>
      </c>
      <c r="AG506" s="82" t="str">
        <f t="shared" si="144"/>
        <v/>
      </c>
      <c r="AH506" s="125" t="str">
        <f t="shared" si="147"/>
        <v/>
      </c>
      <c r="AI506" s="64" t="str">
        <f t="shared" si="145"/>
        <v/>
      </c>
      <c r="AJ506" s="45" t="str">
        <f>IFERROR(IF(ISNUMBER('Opsparede løndele dec21-feb22'!K504),AI506+'Opsparede løndele dec21-feb22'!K504,AI506),"")</f>
        <v/>
      </c>
    </row>
    <row r="507" spans="1:36" x14ac:dyDescent="0.25">
      <c r="A507" s="50" t="str">
        <f t="shared" si="148"/>
        <v/>
      </c>
      <c r="B507" s="5"/>
      <c r="C507" s="6"/>
      <c r="D507" s="7"/>
      <c r="E507" s="8"/>
      <c r="F507" s="8"/>
      <c r="G507" s="58" t="str">
        <f t="shared" ref="G507:I516" si="154">IF(AND(ISNUMBER($E507),ISNUMBER($F507)),MAX(MIN(NETWORKDAYS(IF($E507&lt;=VLOOKUP(G$6,Matrix_antal_dage,5,FALSE),VLOOKUP(G$6,Matrix_antal_dage,5,FALSE),$E507),IF($F507&gt;=VLOOKUP(G$6,Matrix_antal_dage,6,FALSE),VLOOKUP(G$6,Matrix_antal_dage,6,FALSE),$F507),helligdage),VLOOKUP(G$6,Matrix_antal_dage,7,FALSE)),0),"")</f>
        <v/>
      </c>
      <c r="H507" s="58" t="str">
        <f t="shared" si="154"/>
        <v/>
      </c>
      <c r="I507" s="58" t="str">
        <f t="shared" si="154"/>
        <v/>
      </c>
      <c r="K507" s="100" t="str">
        <f t="shared" si="146"/>
        <v/>
      </c>
      <c r="U507" s="101"/>
      <c r="V507" s="63" t="str">
        <f t="shared" si="136"/>
        <v/>
      </c>
      <c r="W507" s="63" t="str">
        <f t="shared" si="137"/>
        <v/>
      </c>
      <c r="X507" s="63" t="str">
        <f t="shared" si="138"/>
        <v/>
      </c>
      <c r="Y507" s="63" t="str">
        <f t="shared" si="139"/>
        <v/>
      </c>
      <c r="Z507" s="63" t="str">
        <f t="shared" si="140"/>
        <v/>
      </c>
      <c r="AA507" s="63" t="str">
        <f t="shared" si="141"/>
        <v/>
      </c>
      <c r="AB507" s="37"/>
      <c r="AC507" s="37"/>
      <c r="AD507" s="37"/>
      <c r="AE507" s="82" t="str">
        <f t="shared" si="142"/>
        <v/>
      </c>
      <c r="AF507" s="82" t="str">
        <f t="shared" si="143"/>
        <v/>
      </c>
      <c r="AG507" s="82" t="str">
        <f t="shared" si="144"/>
        <v/>
      </c>
      <c r="AH507" s="125" t="str">
        <f t="shared" si="147"/>
        <v/>
      </c>
      <c r="AI507" s="64" t="str">
        <f t="shared" si="145"/>
        <v/>
      </c>
      <c r="AJ507" s="45" t="str">
        <f>IFERROR(IF(ISNUMBER('Opsparede løndele dec21-feb22'!K505),AI507+'Opsparede løndele dec21-feb22'!K505,AI507),"")</f>
        <v/>
      </c>
    </row>
    <row r="508" spans="1:36" x14ac:dyDescent="0.25">
      <c r="A508" s="50" t="str">
        <f t="shared" si="148"/>
        <v/>
      </c>
      <c r="B508" s="5"/>
      <c r="C508" s="6"/>
      <c r="D508" s="7"/>
      <c r="E508" s="8"/>
      <c r="F508" s="8"/>
      <c r="G508" s="58" t="str">
        <f t="shared" si="154"/>
        <v/>
      </c>
      <c r="H508" s="58" t="str">
        <f t="shared" si="154"/>
        <v/>
      </c>
      <c r="I508" s="58" t="str">
        <f t="shared" si="154"/>
        <v/>
      </c>
      <c r="K508" s="100" t="str">
        <f t="shared" si="146"/>
        <v/>
      </c>
      <c r="U508" s="101"/>
      <c r="V508" s="63" t="str">
        <f t="shared" si="136"/>
        <v/>
      </c>
      <c r="W508" s="63" t="str">
        <f t="shared" si="137"/>
        <v/>
      </c>
      <c r="X508" s="63" t="str">
        <f t="shared" si="138"/>
        <v/>
      </c>
      <c r="Y508" s="63" t="str">
        <f t="shared" si="139"/>
        <v/>
      </c>
      <c r="Z508" s="63" t="str">
        <f t="shared" si="140"/>
        <v/>
      </c>
      <c r="AA508" s="63" t="str">
        <f t="shared" si="141"/>
        <v/>
      </c>
      <c r="AB508" s="37"/>
      <c r="AC508" s="37"/>
      <c r="AD508" s="37"/>
      <c r="AE508" s="82" t="str">
        <f t="shared" si="142"/>
        <v/>
      </c>
      <c r="AF508" s="82" t="str">
        <f t="shared" si="143"/>
        <v/>
      </c>
      <c r="AG508" s="82" t="str">
        <f t="shared" si="144"/>
        <v/>
      </c>
      <c r="AH508" s="125" t="str">
        <f t="shared" si="147"/>
        <v/>
      </c>
      <c r="AI508" s="64" t="str">
        <f t="shared" si="145"/>
        <v/>
      </c>
      <c r="AJ508" s="45" t="str">
        <f>IFERROR(IF(ISNUMBER('Opsparede løndele dec21-feb22'!K506),AI508+'Opsparede løndele dec21-feb22'!K506,AI508),"")</f>
        <v/>
      </c>
    </row>
    <row r="509" spans="1:36" x14ac:dyDescent="0.25">
      <c r="A509" s="50" t="str">
        <f t="shared" si="148"/>
        <v/>
      </c>
      <c r="B509" s="5"/>
      <c r="C509" s="6"/>
      <c r="D509" s="7"/>
      <c r="E509" s="8"/>
      <c r="F509" s="8"/>
      <c r="G509" s="58" t="str">
        <f t="shared" si="154"/>
        <v/>
      </c>
      <c r="H509" s="58" t="str">
        <f t="shared" si="154"/>
        <v/>
      </c>
      <c r="I509" s="58" t="str">
        <f t="shared" si="154"/>
        <v/>
      </c>
      <c r="K509" s="100" t="str">
        <f t="shared" si="146"/>
        <v/>
      </c>
      <c r="U509" s="101"/>
      <c r="V509" s="63" t="str">
        <f t="shared" si="136"/>
        <v/>
      </c>
      <c r="W509" s="63" t="str">
        <f t="shared" si="137"/>
        <v/>
      </c>
      <c r="X509" s="63" t="str">
        <f t="shared" si="138"/>
        <v/>
      </c>
      <c r="Y509" s="63" t="str">
        <f t="shared" si="139"/>
        <v/>
      </c>
      <c r="Z509" s="63" t="str">
        <f t="shared" si="140"/>
        <v/>
      </c>
      <c r="AA509" s="63" t="str">
        <f t="shared" si="141"/>
        <v/>
      </c>
      <c r="AB509" s="37"/>
      <c r="AC509" s="37"/>
      <c r="AD509" s="37"/>
      <c r="AE509" s="82" t="str">
        <f t="shared" si="142"/>
        <v/>
      </c>
      <c r="AF509" s="82" t="str">
        <f t="shared" si="143"/>
        <v/>
      </c>
      <c r="AG509" s="82" t="str">
        <f t="shared" si="144"/>
        <v/>
      </c>
      <c r="AH509" s="125" t="str">
        <f t="shared" si="147"/>
        <v/>
      </c>
      <c r="AI509" s="64" t="str">
        <f t="shared" si="145"/>
        <v/>
      </c>
      <c r="AJ509" s="45" t="str">
        <f>IFERROR(IF(ISNUMBER('Opsparede løndele dec21-feb22'!K507),AI509+'Opsparede løndele dec21-feb22'!K507,AI509),"")</f>
        <v/>
      </c>
    </row>
    <row r="510" spans="1:36" x14ac:dyDescent="0.25">
      <c r="A510" s="50" t="str">
        <f t="shared" si="148"/>
        <v/>
      </c>
      <c r="B510" s="5"/>
      <c r="C510" s="6"/>
      <c r="D510" s="7"/>
      <c r="E510" s="8"/>
      <c r="F510" s="8"/>
      <c r="G510" s="58" t="str">
        <f t="shared" si="154"/>
        <v/>
      </c>
      <c r="H510" s="58" t="str">
        <f t="shared" si="154"/>
        <v/>
      </c>
      <c r="I510" s="58" t="str">
        <f t="shared" si="154"/>
        <v/>
      </c>
      <c r="K510" s="100" t="str">
        <f t="shared" si="146"/>
        <v/>
      </c>
      <c r="U510" s="101"/>
      <c r="V510" s="63" t="str">
        <f t="shared" si="136"/>
        <v/>
      </c>
      <c r="W510" s="63" t="str">
        <f t="shared" si="137"/>
        <v/>
      </c>
      <c r="X510" s="63" t="str">
        <f t="shared" si="138"/>
        <v/>
      </c>
      <c r="Y510" s="63" t="str">
        <f t="shared" si="139"/>
        <v/>
      </c>
      <c r="Z510" s="63" t="str">
        <f t="shared" si="140"/>
        <v/>
      </c>
      <c r="AA510" s="63" t="str">
        <f t="shared" si="141"/>
        <v/>
      </c>
      <c r="AB510" s="37"/>
      <c r="AC510" s="37"/>
      <c r="AD510" s="37"/>
      <c r="AE510" s="82" t="str">
        <f t="shared" si="142"/>
        <v/>
      </c>
      <c r="AF510" s="82" t="str">
        <f t="shared" si="143"/>
        <v/>
      </c>
      <c r="AG510" s="82" t="str">
        <f t="shared" si="144"/>
        <v/>
      </c>
      <c r="AH510" s="125" t="str">
        <f t="shared" si="147"/>
        <v/>
      </c>
      <c r="AI510" s="64" t="str">
        <f t="shared" si="145"/>
        <v/>
      </c>
      <c r="AJ510" s="45" t="str">
        <f>IFERROR(IF(ISNUMBER('Opsparede løndele dec21-feb22'!K508),AI510+'Opsparede løndele dec21-feb22'!K508,AI510),"")</f>
        <v/>
      </c>
    </row>
    <row r="511" spans="1:36" x14ac:dyDescent="0.25">
      <c r="A511" s="50" t="str">
        <f t="shared" si="148"/>
        <v/>
      </c>
      <c r="B511" s="5"/>
      <c r="C511" s="6"/>
      <c r="D511" s="7"/>
      <c r="E511" s="8"/>
      <c r="F511" s="8"/>
      <c r="G511" s="58" t="str">
        <f t="shared" si="154"/>
        <v/>
      </c>
      <c r="H511" s="58" t="str">
        <f t="shared" si="154"/>
        <v/>
      </c>
      <c r="I511" s="58" t="str">
        <f t="shared" si="154"/>
        <v/>
      </c>
      <c r="K511" s="100" t="str">
        <f t="shared" si="146"/>
        <v/>
      </c>
      <c r="U511" s="101"/>
      <c r="V511" s="63" t="str">
        <f t="shared" si="136"/>
        <v/>
      </c>
      <c r="W511" s="63" t="str">
        <f t="shared" si="137"/>
        <v/>
      </c>
      <c r="X511" s="63" t="str">
        <f t="shared" si="138"/>
        <v/>
      </c>
      <c r="Y511" s="63" t="str">
        <f t="shared" si="139"/>
        <v/>
      </c>
      <c r="Z511" s="63" t="str">
        <f t="shared" si="140"/>
        <v/>
      </c>
      <c r="AA511" s="63" t="str">
        <f t="shared" si="141"/>
        <v/>
      </c>
      <c r="AB511" s="37"/>
      <c r="AC511" s="37"/>
      <c r="AD511" s="37"/>
      <c r="AE511" s="82" t="str">
        <f t="shared" si="142"/>
        <v/>
      </c>
      <c r="AF511" s="82" t="str">
        <f t="shared" si="143"/>
        <v/>
      </c>
      <c r="AG511" s="82" t="str">
        <f t="shared" si="144"/>
        <v/>
      </c>
      <c r="AH511" s="125" t="str">
        <f t="shared" si="147"/>
        <v/>
      </c>
      <c r="AI511" s="64" t="str">
        <f t="shared" si="145"/>
        <v/>
      </c>
      <c r="AJ511" s="45" t="str">
        <f>IFERROR(IF(ISNUMBER('Opsparede løndele dec21-feb22'!K509),AI511+'Opsparede løndele dec21-feb22'!K509,AI511),"")</f>
        <v/>
      </c>
    </row>
    <row r="512" spans="1:36" x14ac:dyDescent="0.25">
      <c r="A512" s="50" t="str">
        <f t="shared" si="148"/>
        <v/>
      </c>
      <c r="B512" s="5"/>
      <c r="C512" s="6"/>
      <c r="D512" s="7"/>
      <c r="E512" s="8"/>
      <c r="F512" s="8"/>
      <c r="G512" s="58" t="str">
        <f t="shared" si="154"/>
        <v/>
      </c>
      <c r="H512" s="58" t="str">
        <f t="shared" si="154"/>
        <v/>
      </c>
      <c r="I512" s="58" t="str">
        <f t="shared" si="154"/>
        <v/>
      </c>
      <c r="K512" s="100" t="str">
        <f t="shared" si="146"/>
        <v/>
      </c>
      <c r="U512" s="101"/>
      <c r="V512" s="63" t="str">
        <f t="shared" si="136"/>
        <v/>
      </c>
      <c r="W512" s="63" t="str">
        <f t="shared" si="137"/>
        <v/>
      </c>
      <c r="X512" s="63" t="str">
        <f t="shared" si="138"/>
        <v/>
      </c>
      <c r="Y512" s="63" t="str">
        <f t="shared" si="139"/>
        <v/>
      </c>
      <c r="Z512" s="63" t="str">
        <f t="shared" si="140"/>
        <v/>
      </c>
      <c r="AA512" s="63" t="str">
        <f t="shared" si="141"/>
        <v/>
      </c>
      <c r="AB512" s="37"/>
      <c r="AC512" s="37"/>
      <c r="AD512" s="37"/>
      <c r="AE512" s="82" t="str">
        <f t="shared" si="142"/>
        <v/>
      </c>
      <c r="AF512" s="82" t="str">
        <f t="shared" si="143"/>
        <v/>
      </c>
      <c r="AG512" s="82" t="str">
        <f t="shared" si="144"/>
        <v/>
      </c>
      <c r="AH512" s="125" t="str">
        <f t="shared" si="147"/>
        <v/>
      </c>
      <c r="AI512" s="64" t="str">
        <f t="shared" si="145"/>
        <v/>
      </c>
      <c r="AJ512" s="45" t="str">
        <f>IFERROR(IF(ISNUMBER('Opsparede løndele dec21-feb22'!K510),AI512+'Opsparede løndele dec21-feb22'!K510,AI512),"")</f>
        <v/>
      </c>
    </row>
    <row r="513" spans="1:36" x14ac:dyDescent="0.25">
      <c r="A513" s="50" t="str">
        <f t="shared" si="148"/>
        <v/>
      </c>
      <c r="B513" s="5"/>
      <c r="C513" s="6"/>
      <c r="D513" s="7"/>
      <c r="E513" s="8"/>
      <c r="F513" s="8"/>
      <c r="G513" s="58" t="str">
        <f t="shared" si="154"/>
        <v/>
      </c>
      <c r="H513" s="58" t="str">
        <f t="shared" si="154"/>
        <v/>
      </c>
      <c r="I513" s="58" t="str">
        <f t="shared" si="154"/>
        <v/>
      </c>
      <c r="K513" s="100" t="str">
        <f t="shared" si="146"/>
        <v/>
      </c>
      <c r="U513" s="101"/>
      <c r="V513" s="63" t="str">
        <f t="shared" si="136"/>
        <v/>
      </c>
      <c r="W513" s="63" t="str">
        <f t="shared" si="137"/>
        <v/>
      </c>
      <c r="X513" s="63" t="str">
        <f t="shared" si="138"/>
        <v/>
      </c>
      <c r="Y513" s="63" t="str">
        <f t="shared" si="139"/>
        <v/>
      </c>
      <c r="Z513" s="63" t="str">
        <f t="shared" si="140"/>
        <v/>
      </c>
      <c r="AA513" s="63" t="str">
        <f t="shared" si="141"/>
        <v/>
      </c>
      <c r="AB513" s="37"/>
      <c r="AC513" s="37"/>
      <c r="AD513" s="37"/>
      <c r="AE513" s="82" t="str">
        <f t="shared" si="142"/>
        <v/>
      </c>
      <c r="AF513" s="82" t="str">
        <f t="shared" si="143"/>
        <v/>
      </c>
      <c r="AG513" s="82" t="str">
        <f t="shared" si="144"/>
        <v/>
      </c>
      <c r="AH513" s="125" t="str">
        <f t="shared" si="147"/>
        <v/>
      </c>
      <c r="AI513" s="64" t="str">
        <f t="shared" si="145"/>
        <v/>
      </c>
      <c r="AJ513" s="45" t="str">
        <f>IFERROR(IF(ISNUMBER('Opsparede løndele dec21-feb22'!K511),AI513+'Opsparede løndele dec21-feb22'!K511,AI513),"")</f>
        <v/>
      </c>
    </row>
    <row r="514" spans="1:36" x14ac:dyDescent="0.25">
      <c r="A514" s="50" t="str">
        <f t="shared" si="148"/>
        <v/>
      </c>
      <c r="B514" s="5"/>
      <c r="C514" s="6"/>
      <c r="D514" s="7"/>
      <c r="E514" s="8"/>
      <c r="F514" s="8"/>
      <c r="G514" s="58" t="str">
        <f t="shared" si="154"/>
        <v/>
      </c>
      <c r="H514" s="58" t="str">
        <f t="shared" si="154"/>
        <v/>
      </c>
      <c r="I514" s="58" t="str">
        <f t="shared" si="154"/>
        <v/>
      </c>
      <c r="K514" s="100" t="str">
        <f t="shared" si="146"/>
        <v/>
      </c>
      <c r="U514" s="101"/>
      <c r="V514" s="63" t="str">
        <f t="shared" si="136"/>
        <v/>
      </c>
      <c r="W514" s="63" t="str">
        <f t="shared" si="137"/>
        <v/>
      </c>
      <c r="X514" s="63" t="str">
        <f t="shared" si="138"/>
        <v/>
      </c>
      <c r="Y514" s="63" t="str">
        <f t="shared" si="139"/>
        <v/>
      </c>
      <c r="Z514" s="63" t="str">
        <f t="shared" si="140"/>
        <v/>
      </c>
      <c r="AA514" s="63" t="str">
        <f t="shared" si="141"/>
        <v/>
      </c>
      <c r="AB514" s="37"/>
      <c r="AC514" s="37"/>
      <c r="AD514" s="37"/>
      <c r="AE514" s="82" t="str">
        <f t="shared" si="142"/>
        <v/>
      </c>
      <c r="AF514" s="82" t="str">
        <f t="shared" si="143"/>
        <v/>
      </c>
      <c r="AG514" s="82" t="str">
        <f t="shared" si="144"/>
        <v/>
      </c>
      <c r="AH514" s="125" t="str">
        <f t="shared" si="147"/>
        <v/>
      </c>
      <c r="AI514" s="64" t="str">
        <f t="shared" si="145"/>
        <v/>
      </c>
      <c r="AJ514" s="45" t="str">
        <f>IFERROR(IF(ISNUMBER('Opsparede løndele dec21-feb22'!K512),AI514+'Opsparede løndele dec21-feb22'!K512,AI514),"")</f>
        <v/>
      </c>
    </row>
    <row r="515" spans="1:36" x14ac:dyDescent="0.25">
      <c r="A515" s="50" t="str">
        <f t="shared" si="148"/>
        <v/>
      </c>
      <c r="B515" s="5"/>
      <c r="C515" s="6"/>
      <c r="D515" s="7"/>
      <c r="E515" s="8"/>
      <c r="F515" s="8"/>
      <c r="G515" s="58" t="str">
        <f t="shared" si="154"/>
        <v/>
      </c>
      <c r="H515" s="58" t="str">
        <f t="shared" si="154"/>
        <v/>
      </c>
      <c r="I515" s="58" t="str">
        <f t="shared" si="154"/>
        <v/>
      </c>
      <c r="K515" s="100" t="str">
        <f t="shared" si="146"/>
        <v/>
      </c>
      <c r="U515" s="101"/>
      <c r="V515" s="63" t="str">
        <f t="shared" si="136"/>
        <v/>
      </c>
      <c r="W515" s="63" t="str">
        <f t="shared" si="137"/>
        <v/>
      </c>
      <c r="X515" s="63" t="str">
        <f t="shared" si="138"/>
        <v/>
      </c>
      <c r="Y515" s="63" t="str">
        <f t="shared" si="139"/>
        <v/>
      </c>
      <c r="Z515" s="63" t="str">
        <f t="shared" si="140"/>
        <v/>
      </c>
      <c r="AA515" s="63" t="str">
        <f t="shared" si="141"/>
        <v/>
      </c>
      <c r="AB515" s="37"/>
      <c r="AC515" s="37"/>
      <c r="AD515" s="37"/>
      <c r="AE515" s="82" t="str">
        <f t="shared" si="142"/>
        <v/>
      </c>
      <c r="AF515" s="82" t="str">
        <f t="shared" si="143"/>
        <v/>
      </c>
      <c r="AG515" s="82" t="str">
        <f t="shared" si="144"/>
        <v/>
      </c>
      <c r="AH515" s="125" t="str">
        <f t="shared" si="147"/>
        <v/>
      </c>
      <c r="AI515" s="64" t="str">
        <f t="shared" si="145"/>
        <v/>
      </c>
      <c r="AJ515" s="45" t="str">
        <f>IFERROR(IF(ISNUMBER('Opsparede løndele dec21-feb22'!K513),AI515+'Opsparede løndele dec21-feb22'!K513,AI515),"")</f>
        <v/>
      </c>
    </row>
    <row r="516" spans="1:36" x14ac:dyDescent="0.25">
      <c r="A516" s="50" t="str">
        <f t="shared" si="148"/>
        <v/>
      </c>
      <c r="B516" s="5"/>
      <c r="C516" s="6"/>
      <c r="D516" s="7"/>
      <c r="E516" s="8"/>
      <c r="F516" s="8"/>
      <c r="G516" s="58" t="str">
        <f t="shared" si="154"/>
        <v/>
      </c>
      <c r="H516" s="58" t="str">
        <f t="shared" si="154"/>
        <v/>
      </c>
      <c r="I516" s="58" t="str">
        <f t="shared" si="154"/>
        <v/>
      </c>
      <c r="K516" s="100" t="str">
        <f t="shared" si="146"/>
        <v/>
      </c>
      <c r="U516" s="101"/>
      <c r="V516" s="63" t="str">
        <f t="shared" si="136"/>
        <v/>
      </c>
      <c r="W516" s="63" t="str">
        <f t="shared" si="137"/>
        <v/>
      </c>
      <c r="X516" s="63" t="str">
        <f t="shared" si="138"/>
        <v/>
      </c>
      <c r="Y516" s="63" t="str">
        <f t="shared" si="139"/>
        <v/>
      </c>
      <c r="Z516" s="63" t="str">
        <f t="shared" si="140"/>
        <v/>
      </c>
      <c r="AA516" s="63" t="str">
        <f t="shared" si="141"/>
        <v/>
      </c>
      <c r="AB516" s="37"/>
      <c r="AC516" s="37"/>
      <c r="AD516" s="37"/>
      <c r="AE516" s="82" t="str">
        <f t="shared" si="142"/>
        <v/>
      </c>
      <c r="AF516" s="82" t="str">
        <f t="shared" si="143"/>
        <v/>
      </c>
      <c r="AG516" s="82" t="str">
        <f t="shared" si="144"/>
        <v/>
      </c>
      <c r="AH516" s="125" t="str">
        <f t="shared" si="147"/>
        <v/>
      </c>
      <c r="AI516" s="64" t="str">
        <f t="shared" si="145"/>
        <v/>
      </c>
      <c r="AJ516" s="45" t="str">
        <f>IFERROR(IF(ISNUMBER('Opsparede løndele dec21-feb22'!K514),AI516+'Opsparede løndele dec21-feb22'!K514,AI516),"")</f>
        <v/>
      </c>
    </row>
    <row r="517" spans="1:36" x14ac:dyDescent="0.25">
      <c r="A517" s="50" t="str">
        <f t="shared" si="148"/>
        <v/>
      </c>
      <c r="B517" s="5"/>
      <c r="C517" s="6"/>
      <c r="D517" s="7"/>
      <c r="E517" s="8"/>
      <c r="F517" s="8"/>
      <c r="G517" s="58" t="str">
        <f t="shared" ref="G517:I526" si="155">IF(AND(ISNUMBER($E517),ISNUMBER($F517)),MAX(MIN(NETWORKDAYS(IF($E517&lt;=VLOOKUP(G$6,Matrix_antal_dage,5,FALSE),VLOOKUP(G$6,Matrix_antal_dage,5,FALSE),$E517),IF($F517&gt;=VLOOKUP(G$6,Matrix_antal_dage,6,FALSE),VLOOKUP(G$6,Matrix_antal_dage,6,FALSE),$F517),helligdage),VLOOKUP(G$6,Matrix_antal_dage,7,FALSE)),0),"")</f>
        <v/>
      </c>
      <c r="H517" s="58" t="str">
        <f t="shared" si="155"/>
        <v/>
      </c>
      <c r="I517" s="58" t="str">
        <f t="shared" si="155"/>
        <v/>
      </c>
      <c r="K517" s="100" t="str">
        <f t="shared" si="146"/>
        <v/>
      </c>
      <c r="U517" s="101"/>
      <c r="V517" s="63" t="str">
        <f t="shared" si="136"/>
        <v/>
      </c>
      <c r="W517" s="63" t="str">
        <f t="shared" si="137"/>
        <v/>
      </c>
      <c r="X517" s="63" t="str">
        <f t="shared" si="138"/>
        <v/>
      </c>
      <c r="Y517" s="63" t="str">
        <f t="shared" si="139"/>
        <v/>
      </c>
      <c r="Z517" s="63" t="str">
        <f t="shared" si="140"/>
        <v/>
      </c>
      <c r="AA517" s="63" t="str">
        <f t="shared" si="141"/>
        <v/>
      </c>
      <c r="AB517" s="37"/>
      <c r="AC517" s="37"/>
      <c r="AD517" s="37"/>
      <c r="AE517" s="82" t="str">
        <f t="shared" si="142"/>
        <v/>
      </c>
      <c r="AF517" s="82" t="str">
        <f t="shared" si="143"/>
        <v/>
      </c>
      <c r="AG517" s="82" t="str">
        <f t="shared" si="144"/>
        <v/>
      </c>
      <c r="AH517" s="125" t="str">
        <f t="shared" si="147"/>
        <v/>
      </c>
      <c r="AI517" s="64" t="str">
        <f t="shared" si="145"/>
        <v/>
      </c>
      <c r="AJ517" s="45" t="str">
        <f>IFERROR(IF(ISNUMBER('Opsparede løndele dec21-feb22'!K515),AI517+'Opsparede løndele dec21-feb22'!K515,AI517),"")</f>
        <v/>
      </c>
    </row>
    <row r="518" spans="1:36" x14ac:dyDescent="0.25">
      <c r="A518" s="50" t="str">
        <f t="shared" si="148"/>
        <v/>
      </c>
      <c r="B518" s="5"/>
      <c r="C518" s="6"/>
      <c r="D518" s="7"/>
      <c r="E518" s="8"/>
      <c r="F518" s="8"/>
      <c r="G518" s="58" t="str">
        <f t="shared" si="155"/>
        <v/>
      </c>
      <c r="H518" s="58" t="str">
        <f t="shared" si="155"/>
        <v/>
      </c>
      <c r="I518" s="58" t="str">
        <f t="shared" si="155"/>
        <v/>
      </c>
      <c r="K518" s="100" t="str">
        <f t="shared" si="146"/>
        <v/>
      </c>
      <c r="U518" s="101"/>
      <c r="V518" s="63" t="str">
        <f t="shared" si="136"/>
        <v/>
      </c>
      <c r="W518" s="63" t="str">
        <f t="shared" si="137"/>
        <v/>
      </c>
      <c r="X518" s="63" t="str">
        <f t="shared" si="138"/>
        <v/>
      </c>
      <c r="Y518" s="63" t="str">
        <f t="shared" si="139"/>
        <v/>
      </c>
      <c r="Z518" s="63" t="str">
        <f t="shared" si="140"/>
        <v/>
      </c>
      <c r="AA518" s="63" t="str">
        <f t="shared" si="141"/>
        <v/>
      </c>
      <c r="AB518" s="37"/>
      <c r="AC518" s="37"/>
      <c r="AD518" s="37"/>
      <c r="AE518" s="82" t="str">
        <f t="shared" si="142"/>
        <v/>
      </c>
      <c r="AF518" s="82" t="str">
        <f t="shared" si="143"/>
        <v/>
      </c>
      <c r="AG518" s="82" t="str">
        <f t="shared" si="144"/>
        <v/>
      </c>
      <c r="AH518" s="125" t="str">
        <f t="shared" si="147"/>
        <v/>
      </c>
      <c r="AI518" s="64" t="str">
        <f t="shared" si="145"/>
        <v/>
      </c>
      <c r="AJ518" s="45" t="str">
        <f>IFERROR(IF(ISNUMBER('Opsparede løndele dec21-feb22'!K516),AI518+'Opsparede løndele dec21-feb22'!K516,AI518),"")</f>
        <v/>
      </c>
    </row>
    <row r="519" spans="1:36" x14ac:dyDescent="0.25">
      <c r="A519" s="50" t="str">
        <f t="shared" si="148"/>
        <v/>
      </c>
      <c r="B519" s="5"/>
      <c r="C519" s="6"/>
      <c r="D519" s="7"/>
      <c r="E519" s="8"/>
      <c r="F519" s="8"/>
      <c r="G519" s="58" t="str">
        <f t="shared" si="155"/>
        <v/>
      </c>
      <c r="H519" s="58" t="str">
        <f t="shared" si="155"/>
        <v/>
      </c>
      <c r="I519" s="58" t="str">
        <f t="shared" si="155"/>
        <v/>
      </c>
      <c r="K519" s="100" t="str">
        <f t="shared" si="146"/>
        <v/>
      </c>
      <c r="U519" s="101"/>
      <c r="V519" s="63" t="str">
        <f t="shared" ref="V519:V582" si="156">IF(AND(ISNUMBER($U519),ISNUMBER(L519)),(IF($B519="","",IF(MIN(L519,O519)*$K519&gt;30000*IF($U519&gt;37,37,$U519)/37,30000*IF($U519&gt;37,37,$U519)/37,MIN(L519,O519)*$K519))),"")</f>
        <v/>
      </c>
      <c r="W519" s="63" t="str">
        <f t="shared" ref="W519:W582" si="157">IF(AND(ISNUMBER($U519),ISNUMBER(M519)),(IF($B519="","",IF(MIN(M519,P519)*$K519&gt;30000*IF($U519&gt;37,37,$U519)/37,30000*IF($U519&gt;37,37,$U519)/37,MIN(M519,P519)*$K519))),"")</f>
        <v/>
      </c>
      <c r="X519" s="63" t="str">
        <f t="shared" ref="X519:X582" si="158">IF(AND(ISNUMBER($U519),ISNUMBER(N519)),(IF($B519="","",IF(MIN(N519,Q519)*$K519&gt;30000*IF($U519&gt;37,37,$U519)/37,30000*IF($U519&gt;37,37,$U519)/37,MIN(N519,Q519)*$K519))),"")</f>
        <v/>
      </c>
      <c r="Y519" s="63" t="str">
        <f t="shared" ref="Y519:Y582" si="159">IF(ISNUMBER(V519),(MIN(V519,MIN(L519,O519)-R519)),"")</f>
        <v/>
      </c>
      <c r="Z519" s="63" t="str">
        <f t="shared" ref="Z519:Z582" si="160">IF(ISNUMBER(W519),(MIN(W519,MIN(M519,P519)-S519)),"")</f>
        <v/>
      </c>
      <c r="AA519" s="63" t="str">
        <f t="shared" ref="AA519:AA582" si="161">IF(ISNUMBER(X519),(MIN(X519,MIN(N519,Q519)-T519)),"")</f>
        <v/>
      </c>
      <c r="AB519" s="37"/>
      <c r="AC519" s="37"/>
      <c r="AD519" s="37"/>
      <c r="AE519" s="82" t="str">
        <f t="shared" ref="AE519:AE582" si="162">IF(AND(ISNUMBER(AB519),G519&gt;0),MIN(Y519/VLOOKUP(G$6,Matrix_antal_dage,4,FALSE)*(G519-AB519),30000),"")</f>
        <v/>
      </c>
      <c r="AF519" s="82" t="str">
        <f t="shared" ref="AF519:AF582" si="163">IF(AND(ISNUMBER(AC519),H519&gt;0),MIN(Z519/VLOOKUP(H$6,Matrix_antal_dage,4,FALSE)*(H519-AC519),30000),"")</f>
        <v/>
      </c>
      <c r="AG519" s="82" t="str">
        <f t="shared" ref="AG519:AG582" si="164">IF(AND(ISNUMBER(AD519),I519&gt;0),MIN(AA519/VLOOKUP(I$6,Matrix_antal_dage,4,FALSE)*(I519-AD519),30000),"")</f>
        <v/>
      </c>
      <c r="AH519" s="125" t="str">
        <f t="shared" si="147"/>
        <v/>
      </c>
      <c r="AI519" s="64" t="str">
        <f t="shared" ref="AI519:AI582" si="165">IF(ISNUMBER(AH519),MAX(SUM(AE519:AG519)-AH519,0),IF(SUM(AE519:AG519)&gt;0,SUM(AE519:AG519),""))</f>
        <v/>
      </c>
      <c r="AJ519" s="45" t="str">
        <f>IFERROR(IF(ISNUMBER('Opsparede løndele dec21-feb22'!K517),AI519+'Opsparede løndele dec21-feb22'!K517,AI519),"")</f>
        <v/>
      </c>
    </row>
    <row r="520" spans="1:36" x14ac:dyDescent="0.25">
      <c r="A520" s="50" t="str">
        <f t="shared" si="148"/>
        <v/>
      </c>
      <c r="B520" s="5"/>
      <c r="C520" s="6"/>
      <c r="D520" s="7"/>
      <c r="E520" s="8"/>
      <c r="F520" s="8"/>
      <c r="G520" s="58" t="str">
        <f t="shared" si="155"/>
        <v/>
      </c>
      <c r="H520" s="58" t="str">
        <f t="shared" si="155"/>
        <v/>
      </c>
      <c r="I520" s="58" t="str">
        <f t="shared" si="155"/>
        <v/>
      </c>
      <c r="K520" s="100" t="str">
        <f t="shared" ref="K520:K583" si="166">IF(J520="","",IF(J520="Funktionær",0.75,IF(J520="Ikke-funktionær",0.9,IF(J520="Elev/lærling",0.9))))</f>
        <v/>
      </c>
      <c r="U520" s="101"/>
      <c r="V520" s="63" t="str">
        <f t="shared" si="156"/>
        <v/>
      </c>
      <c r="W520" s="63" t="str">
        <f t="shared" si="157"/>
        <v/>
      </c>
      <c r="X520" s="63" t="str">
        <f t="shared" si="158"/>
        <v/>
      </c>
      <c r="Y520" s="63" t="str">
        <f t="shared" si="159"/>
        <v/>
      </c>
      <c r="Z520" s="63" t="str">
        <f t="shared" si="160"/>
        <v/>
      </c>
      <c r="AA520" s="63" t="str">
        <f t="shared" si="161"/>
        <v/>
      </c>
      <c r="AB520" s="37"/>
      <c r="AC520" s="37"/>
      <c r="AD520" s="37"/>
      <c r="AE520" s="82" t="str">
        <f t="shared" si="162"/>
        <v/>
      </c>
      <c r="AF520" s="82" t="str">
        <f t="shared" si="163"/>
        <v/>
      </c>
      <c r="AG520" s="82" t="str">
        <f t="shared" si="164"/>
        <v/>
      </c>
      <c r="AH520" s="125" t="str">
        <f t="shared" ref="AH520:AH583" si="167">IF(OR(ISNUMBER(AB520),ISNUMBER(AC520),ISNUMBER(AD520)),3/5*5/31*IF(AND(ISNUMBER(Y520),ISNUMBER(Z520),ISNUMBER(AA520)),SUM(Y520:AA520)/3,IF(AND(ISNUMBER(Y520),ISNUMBER(Z520)),SUM(Y520:Z520)/2,IF(AND(ISNUMBER(Y520),ISNUMBER(AA520)),SUM(Y520+AA520)/2,IF(AND(ISNUMBER(Z520),ISNUMBER(AA520)),SUM(Z520:AA520)/2,IF(ISNUMBER(Y520),Y520,IF(ISNUMBER(Z520),Z520,IF(ISNUMBER(AA520),AA520,""))))))),"")</f>
        <v/>
      </c>
      <c r="AI520" s="64" t="str">
        <f t="shared" si="165"/>
        <v/>
      </c>
      <c r="AJ520" s="45" t="str">
        <f>IFERROR(IF(ISNUMBER('Opsparede løndele dec21-feb22'!K518),AI520+'Opsparede løndele dec21-feb22'!K518,AI520),"")</f>
        <v/>
      </c>
    </row>
    <row r="521" spans="1:36" x14ac:dyDescent="0.25">
      <c r="A521" s="50" t="str">
        <f t="shared" ref="A521:A584" si="168">IF(B521="","",A520+1)</f>
        <v/>
      </c>
      <c r="B521" s="5"/>
      <c r="C521" s="6"/>
      <c r="D521" s="7"/>
      <c r="E521" s="8"/>
      <c r="F521" s="8"/>
      <c r="G521" s="58" t="str">
        <f t="shared" si="155"/>
        <v/>
      </c>
      <c r="H521" s="58" t="str">
        <f t="shared" si="155"/>
        <v/>
      </c>
      <c r="I521" s="58" t="str">
        <f t="shared" si="155"/>
        <v/>
      </c>
      <c r="K521" s="100" t="str">
        <f t="shared" si="166"/>
        <v/>
      </c>
      <c r="U521" s="101"/>
      <c r="V521" s="63" t="str">
        <f t="shared" si="156"/>
        <v/>
      </c>
      <c r="W521" s="63" t="str">
        <f t="shared" si="157"/>
        <v/>
      </c>
      <c r="X521" s="63" t="str">
        <f t="shared" si="158"/>
        <v/>
      </c>
      <c r="Y521" s="63" t="str">
        <f t="shared" si="159"/>
        <v/>
      </c>
      <c r="Z521" s="63" t="str">
        <f t="shared" si="160"/>
        <v/>
      </c>
      <c r="AA521" s="63" t="str">
        <f t="shared" si="161"/>
        <v/>
      </c>
      <c r="AB521" s="37"/>
      <c r="AC521" s="37"/>
      <c r="AD521" s="37"/>
      <c r="AE521" s="82" t="str">
        <f t="shared" si="162"/>
        <v/>
      </c>
      <c r="AF521" s="82" t="str">
        <f t="shared" si="163"/>
        <v/>
      </c>
      <c r="AG521" s="82" t="str">
        <f t="shared" si="164"/>
        <v/>
      </c>
      <c r="AH521" s="125" t="str">
        <f t="shared" si="167"/>
        <v/>
      </c>
      <c r="AI521" s="64" t="str">
        <f t="shared" si="165"/>
        <v/>
      </c>
      <c r="AJ521" s="45" t="str">
        <f>IFERROR(IF(ISNUMBER('Opsparede løndele dec21-feb22'!K519),AI521+'Opsparede løndele dec21-feb22'!K519,AI521),"")</f>
        <v/>
      </c>
    </row>
    <row r="522" spans="1:36" x14ac:dyDescent="0.25">
      <c r="A522" s="50" t="str">
        <f t="shared" si="168"/>
        <v/>
      </c>
      <c r="B522" s="5"/>
      <c r="C522" s="6"/>
      <c r="D522" s="7"/>
      <c r="E522" s="8"/>
      <c r="F522" s="8"/>
      <c r="G522" s="58" t="str">
        <f t="shared" si="155"/>
        <v/>
      </c>
      <c r="H522" s="58" t="str">
        <f t="shared" si="155"/>
        <v/>
      </c>
      <c r="I522" s="58" t="str">
        <f t="shared" si="155"/>
        <v/>
      </c>
      <c r="K522" s="100" t="str">
        <f t="shared" si="166"/>
        <v/>
      </c>
      <c r="U522" s="101"/>
      <c r="V522" s="63" t="str">
        <f t="shared" si="156"/>
        <v/>
      </c>
      <c r="W522" s="63" t="str">
        <f t="shared" si="157"/>
        <v/>
      </c>
      <c r="X522" s="63" t="str">
        <f t="shared" si="158"/>
        <v/>
      </c>
      <c r="Y522" s="63" t="str">
        <f t="shared" si="159"/>
        <v/>
      </c>
      <c r="Z522" s="63" t="str">
        <f t="shared" si="160"/>
        <v/>
      </c>
      <c r="AA522" s="63" t="str">
        <f t="shared" si="161"/>
        <v/>
      </c>
      <c r="AB522" s="37"/>
      <c r="AC522" s="37"/>
      <c r="AD522" s="37"/>
      <c r="AE522" s="82" t="str">
        <f t="shared" si="162"/>
        <v/>
      </c>
      <c r="AF522" s="82" t="str">
        <f t="shared" si="163"/>
        <v/>
      </c>
      <c r="AG522" s="82" t="str">
        <f t="shared" si="164"/>
        <v/>
      </c>
      <c r="AH522" s="125" t="str">
        <f t="shared" si="167"/>
        <v/>
      </c>
      <c r="AI522" s="64" t="str">
        <f t="shared" si="165"/>
        <v/>
      </c>
      <c r="AJ522" s="45" t="str">
        <f>IFERROR(IF(ISNUMBER('Opsparede løndele dec21-feb22'!K520),AI522+'Opsparede løndele dec21-feb22'!K520,AI522),"")</f>
        <v/>
      </c>
    </row>
    <row r="523" spans="1:36" x14ac:dyDescent="0.25">
      <c r="A523" s="50" t="str">
        <f t="shared" si="168"/>
        <v/>
      </c>
      <c r="B523" s="5"/>
      <c r="C523" s="6"/>
      <c r="D523" s="7"/>
      <c r="E523" s="8"/>
      <c r="F523" s="8"/>
      <c r="G523" s="58" t="str">
        <f t="shared" si="155"/>
        <v/>
      </c>
      <c r="H523" s="58" t="str">
        <f t="shared" si="155"/>
        <v/>
      </c>
      <c r="I523" s="58" t="str">
        <f t="shared" si="155"/>
        <v/>
      </c>
      <c r="K523" s="100" t="str">
        <f t="shared" si="166"/>
        <v/>
      </c>
      <c r="U523" s="101"/>
      <c r="V523" s="63" t="str">
        <f t="shared" si="156"/>
        <v/>
      </c>
      <c r="W523" s="63" t="str">
        <f t="shared" si="157"/>
        <v/>
      </c>
      <c r="X523" s="63" t="str">
        <f t="shared" si="158"/>
        <v/>
      </c>
      <c r="Y523" s="63" t="str">
        <f t="shared" si="159"/>
        <v/>
      </c>
      <c r="Z523" s="63" t="str">
        <f t="shared" si="160"/>
        <v/>
      </c>
      <c r="AA523" s="63" t="str">
        <f t="shared" si="161"/>
        <v/>
      </c>
      <c r="AB523" s="37"/>
      <c r="AC523" s="37"/>
      <c r="AD523" s="37"/>
      <c r="AE523" s="82" t="str">
        <f t="shared" si="162"/>
        <v/>
      </c>
      <c r="AF523" s="82" t="str">
        <f t="shared" si="163"/>
        <v/>
      </c>
      <c r="AG523" s="82" t="str">
        <f t="shared" si="164"/>
        <v/>
      </c>
      <c r="AH523" s="125" t="str">
        <f t="shared" si="167"/>
        <v/>
      </c>
      <c r="AI523" s="64" t="str">
        <f t="shared" si="165"/>
        <v/>
      </c>
      <c r="AJ523" s="45" t="str">
        <f>IFERROR(IF(ISNUMBER('Opsparede løndele dec21-feb22'!K521),AI523+'Opsparede løndele dec21-feb22'!K521,AI523),"")</f>
        <v/>
      </c>
    </row>
    <row r="524" spans="1:36" x14ac:dyDescent="0.25">
      <c r="A524" s="50" t="str">
        <f t="shared" si="168"/>
        <v/>
      </c>
      <c r="B524" s="5"/>
      <c r="C524" s="6"/>
      <c r="D524" s="7"/>
      <c r="E524" s="8"/>
      <c r="F524" s="8"/>
      <c r="G524" s="58" t="str">
        <f t="shared" si="155"/>
        <v/>
      </c>
      <c r="H524" s="58" t="str">
        <f t="shared" si="155"/>
        <v/>
      </c>
      <c r="I524" s="58" t="str">
        <f t="shared" si="155"/>
        <v/>
      </c>
      <c r="K524" s="100" t="str">
        <f t="shared" si="166"/>
        <v/>
      </c>
      <c r="U524" s="101"/>
      <c r="V524" s="63" t="str">
        <f t="shared" si="156"/>
        <v/>
      </c>
      <c r="W524" s="63" t="str">
        <f t="shared" si="157"/>
        <v/>
      </c>
      <c r="X524" s="63" t="str">
        <f t="shared" si="158"/>
        <v/>
      </c>
      <c r="Y524" s="63" t="str">
        <f t="shared" si="159"/>
        <v/>
      </c>
      <c r="Z524" s="63" t="str">
        <f t="shared" si="160"/>
        <v/>
      </c>
      <c r="AA524" s="63" t="str">
        <f t="shared" si="161"/>
        <v/>
      </c>
      <c r="AB524" s="37"/>
      <c r="AC524" s="37"/>
      <c r="AD524" s="37"/>
      <c r="AE524" s="82" t="str">
        <f t="shared" si="162"/>
        <v/>
      </c>
      <c r="AF524" s="82" t="str">
        <f t="shared" si="163"/>
        <v/>
      </c>
      <c r="AG524" s="82" t="str">
        <f t="shared" si="164"/>
        <v/>
      </c>
      <c r="AH524" s="125" t="str">
        <f t="shared" si="167"/>
        <v/>
      </c>
      <c r="AI524" s="64" t="str">
        <f t="shared" si="165"/>
        <v/>
      </c>
      <c r="AJ524" s="45" t="str">
        <f>IFERROR(IF(ISNUMBER('Opsparede løndele dec21-feb22'!K522),AI524+'Opsparede løndele dec21-feb22'!K522,AI524),"")</f>
        <v/>
      </c>
    </row>
    <row r="525" spans="1:36" x14ac:dyDescent="0.25">
      <c r="A525" s="50" t="str">
        <f t="shared" si="168"/>
        <v/>
      </c>
      <c r="B525" s="5"/>
      <c r="C525" s="6"/>
      <c r="D525" s="7"/>
      <c r="E525" s="8"/>
      <c r="F525" s="8"/>
      <c r="G525" s="58" t="str">
        <f t="shared" si="155"/>
        <v/>
      </c>
      <c r="H525" s="58" t="str">
        <f t="shared" si="155"/>
        <v/>
      </c>
      <c r="I525" s="58" t="str">
        <f t="shared" si="155"/>
        <v/>
      </c>
      <c r="K525" s="100" t="str">
        <f t="shared" si="166"/>
        <v/>
      </c>
      <c r="U525" s="101"/>
      <c r="V525" s="63" t="str">
        <f t="shared" si="156"/>
        <v/>
      </c>
      <c r="W525" s="63" t="str">
        <f t="shared" si="157"/>
        <v/>
      </c>
      <c r="X525" s="63" t="str">
        <f t="shared" si="158"/>
        <v/>
      </c>
      <c r="Y525" s="63" t="str">
        <f t="shared" si="159"/>
        <v/>
      </c>
      <c r="Z525" s="63" t="str">
        <f t="shared" si="160"/>
        <v/>
      </c>
      <c r="AA525" s="63" t="str">
        <f t="shared" si="161"/>
        <v/>
      </c>
      <c r="AB525" s="37"/>
      <c r="AC525" s="37"/>
      <c r="AD525" s="37"/>
      <c r="AE525" s="82" t="str">
        <f t="shared" si="162"/>
        <v/>
      </c>
      <c r="AF525" s="82" t="str">
        <f t="shared" si="163"/>
        <v/>
      </c>
      <c r="AG525" s="82" t="str">
        <f t="shared" si="164"/>
        <v/>
      </c>
      <c r="AH525" s="125" t="str">
        <f t="shared" si="167"/>
        <v/>
      </c>
      <c r="AI525" s="64" t="str">
        <f t="shared" si="165"/>
        <v/>
      </c>
      <c r="AJ525" s="45" t="str">
        <f>IFERROR(IF(ISNUMBER('Opsparede løndele dec21-feb22'!K523),AI525+'Opsparede løndele dec21-feb22'!K523,AI525),"")</f>
        <v/>
      </c>
    </row>
    <row r="526" spans="1:36" x14ac:dyDescent="0.25">
      <c r="A526" s="50" t="str">
        <f t="shared" si="168"/>
        <v/>
      </c>
      <c r="B526" s="5"/>
      <c r="C526" s="6"/>
      <c r="D526" s="7"/>
      <c r="E526" s="8"/>
      <c r="F526" s="8"/>
      <c r="G526" s="58" t="str">
        <f t="shared" si="155"/>
        <v/>
      </c>
      <c r="H526" s="58" t="str">
        <f t="shared" si="155"/>
        <v/>
      </c>
      <c r="I526" s="58" t="str">
        <f t="shared" si="155"/>
        <v/>
      </c>
      <c r="K526" s="100" t="str">
        <f t="shared" si="166"/>
        <v/>
      </c>
      <c r="U526" s="101"/>
      <c r="V526" s="63" t="str">
        <f t="shared" si="156"/>
        <v/>
      </c>
      <c r="W526" s="63" t="str">
        <f t="shared" si="157"/>
        <v/>
      </c>
      <c r="X526" s="63" t="str">
        <f t="shared" si="158"/>
        <v/>
      </c>
      <c r="Y526" s="63" t="str">
        <f t="shared" si="159"/>
        <v/>
      </c>
      <c r="Z526" s="63" t="str">
        <f t="shared" si="160"/>
        <v/>
      </c>
      <c r="AA526" s="63" t="str">
        <f t="shared" si="161"/>
        <v/>
      </c>
      <c r="AB526" s="37"/>
      <c r="AC526" s="37"/>
      <c r="AD526" s="37"/>
      <c r="AE526" s="82" t="str">
        <f t="shared" si="162"/>
        <v/>
      </c>
      <c r="AF526" s="82" t="str">
        <f t="shared" si="163"/>
        <v/>
      </c>
      <c r="AG526" s="82" t="str">
        <f t="shared" si="164"/>
        <v/>
      </c>
      <c r="AH526" s="125" t="str">
        <f t="shared" si="167"/>
        <v/>
      </c>
      <c r="AI526" s="64" t="str">
        <f t="shared" si="165"/>
        <v/>
      </c>
      <c r="AJ526" s="45" t="str">
        <f>IFERROR(IF(ISNUMBER('Opsparede løndele dec21-feb22'!K524),AI526+'Opsparede løndele dec21-feb22'!K524,AI526),"")</f>
        <v/>
      </c>
    </row>
    <row r="527" spans="1:36" x14ac:dyDescent="0.25">
      <c r="A527" s="50" t="str">
        <f t="shared" si="168"/>
        <v/>
      </c>
      <c r="B527" s="5"/>
      <c r="C527" s="6"/>
      <c r="D527" s="7"/>
      <c r="E527" s="8"/>
      <c r="F527" s="8"/>
      <c r="G527" s="58" t="str">
        <f t="shared" ref="G527:I536" si="169">IF(AND(ISNUMBER($E527),ISNUMBER($F527)),MAX(MIN(NETWORKDAYS(IF($E527&lt;=VLOOKUP(G$6,Matrix_antal_dage,5,FALSE),VLOOKUP(G$6,Matrix_antal_dage,5,FALSE),$E527),IF($F527&gt;=VLOOKUP(G$6,Matrix_antal_dage,6,FALSE),VLOOKUP(G$6,Matrix_antal_dage,6,FALSE),$F527),helligdage),VLOOKUP(G$6,Matrix_antal_dage,7,FALSE)),0),"")</f>
        <v/>
      </c>
      <c r="H527" s="58" t="str">
        <f t="shared" si="169"/>
        <v/>
      </c>
      <c r="I527" s="58" t="str">
        <f t="shared" si="169"/>
        <v/>
      </c>
      <c r="K527" s="100" t="str">
        <f t="shared" si="166"/>
        <v/>
      </c>
      <c r="U527" s="101"/>
      <c r="V527" s="63" t="str">
        <f t="shared" si="156"/>
        <v/>
      </c>
      <c r="W527" s="63" t="str">
        <f t="shared" si="157"/>
        <v/>
      </c>
      <c r="X527" s="63" t="str">
        <f t="shared" si="158"/>
        <v/>
      </c>
      <c r="Y527" s="63" t="str">
        <f t="shared" si="159"/>
        <v/>
      </c>
      <c r="Z527" s="63" t="str">
        <f t="shared" si="160"/>
        <v/>
      </c>
      <c r="AA527" s="63" t="str">
        <f t="shared" si="161"/>
        <v/>
      </c>
      <c r="AB527" s="37"/>
      <c r="AC527" s="37"/>
      <c r="AD527" s="37"/>
      <c r="AE527" s="82" t="str">
        <f t="shared" si="162"/>
        <v/>
      </c>
      <c r="AF527" s="82" t="str">
        <f t="shared" si="163"/>
        <v/>
      </c>
      <c r="AG527" s="82" t="str">
        <f t="shared" si="164"/>
        <v/>
      </c>
      <c r="AH527" s="125" t="str">
        <f t="shared" si="167"/>
        <v/>
      </c>
      <c r="AI527" s="64" t="str">
        <f t="shared" si="165"/>
        <v/>
      </c>
      <c r="AJ527" s="45" t="str">
        <f>IFERROR(IF(ISNUMBER('Opsparede løndele dec21-feb22'!K525),AI527+'Opsparede løndele dec21-feb22'!K525,AI527),"")</f>
        <v/>
      </c>
    </row>
    <row r="528" spans="1:36" x14ac:dyDescent="0.25">
      <c r="A528" s="50" t="str">
        <f t="shared" si="168"/>
        <v/>
      </c>
      <c r="B528" s="5"/>
      <c r="C528" s="6"/>
      <c r="D528" s="7"/>
      <c r="E528" s="8"/>
      <c r="F528" s="8"/>
      <c r="G528" s="58" t="str">
        <f t="shared" si="169"/>
        <v/>
      </c>
      <c r="H528" s="58" t="str">
        <f t="shared" si="169"/>
        <v/>
      </c>
      <c r="I528" s="58" t="str">
        <f t="shared" si="169"/>
        <v/>
      </c>
      <c r="K528" s="100" t="str">
        <f t="shared" si="166"/>
        <v/>
      </c>
      <c r="U528" s="101"/>
      <c r="V528" s="63" t="str">
        <f t="shared" si="156"/>
        <v/>
      </c>
      <c r="W528" s="63" t="str">
        <f t="shared" si="157"/>
        <v/>
      </c>
      <c r="X528" s="63" t="str">
        <f t="shared" si="158"/>
        <v/>
      </c>
      <c r="Y528" s="63" t="str">
        <f t="shared" si="159"/>
        <v/>
      </c>
      <c r="Z528" s="63" t="str">
        <f t="shared" si="160"/>
        <v/>
      </c>
      <c r="AA528" s="63" t="str">
        <f t="shared" si="161"/>
        <v/>
      </c>
      <c r="AB528" s="37"/>
      <c r="AC528" s="37"/>
      <c r="AD528" s="37"/>
      <c r="AE528" s="82" t="str">
        <f t="shared" si="162"/>
        <v/>
      </c>
      <c r="AF528" s="82" t="str">
        <f t="shared" si="163"/>
        <v/>
      </c>
      <c r="AG528" s="82" t="str">
        <f t="shared" si="164"/>
        <v/>
      </c>
      <c r="AH528" s="125" t="str">
        <f t="shared" si="167"/>
        <v/>
      </c>
      <c r="AI528" s="64" t="str">
        <f t="shared" si="165"/>
        <v/>
      </c>
      <c r="AJ528" s="45" t="str">
        <f>IFERROR(IF(ISNUMBER('Opsparede løndele dec21-feb22'!K526),AI528+'Opsparede løndele dec21-feb22'!K526,AI528),"")</f>
        <v/>
      </c>
    </row>
    <row r="529" spans="1:36" x14ac:dyDescent="0.25">
      <c r="A529" s="50" t="str">
        <f t="shared" si="168"/>
        <v/>
      </c>
      <c r="B529" s="5"/>
      <c r="C529" s="6"/>
      <c r="D529" s="7"/>
      <c r="E529" s="8"/>
      <c r="F529" s="8"/>
      <c r="G529" s="58" t="str">
        <f t="shared" si="169"/>
        <v/>
      </c>
      <c r="H529" s="58" t="str">
        <f t="shared" si="169"/>
        <v/>
      </c>
      <c r="I529" s="58" t="str">
        <f t="shared" si="169"/>
        <v/>
      </c>
      <c r="K529" s="100" t="str">
        <f t="shared" si="166"/>
        <v/>
      </c>
      <c r="U529" s="101"/>
      <c r="V529" s="63" t="str">
        <f t="shared" si="156"/>
        <v/>
      </c>
      <c r="W529" s="63" t="str">
        <f t="shared" si="157"/>
        <v/>
      </c>
      <c r="X529" s="63" t="str">
        <f t="shared" si="158"/>
        <v/>
      </c>
      <c r="Y529" s="63" t="str">
        <f t="shared" si="159"/>
        <v/>
      </c>
      <c r="Z529" s="63" t="str">
        <f t="shared" si="160"/>
        <v/>
      </c>
      <c r="AA529" s="63" t="str">
        <f t="shared" si="161"/>
        <v/>
      </c>
      <c r="AB529" s="37"/>
      <c r="AC529" s="37"/>
      <c r="AD529" s="37"/>
      <c r="AE529" s="82" t="str">
        <f t="shared" si="162"/>
        <v/>
      </c>
      <c r="AF529" s="82" t="str">
        <f t="shared" si="163"/>
        <v/>
      </c>
      <c r="AG529" s="82" t="str">
        <f t="shared" si="164"/>
        <v/>
      </c>
      <c r="AH529" s="125" t="str">
        <f t="shared" si="167"/>
        <v/>
      </c>
      <c r="AI529" s="64" t="str">
        <f t="shared" si="165"/>
        <v/>
      </c>
      <c r="AJ529" s="45" t="str">
        <f>IFERROR(IF(ISNUMBER('Opsparede løndele dec21-feb22'!K527),AI529+'Opsparede løndele dec21-feb22'!K527,AI529),"")</f>
        <v/>
      </c>
    </row>
    <row r="530" spans="1:36" x14ac:dyDescent="0.25">
      <c r="A530" s="50" t="str">
        <f t="shared" si="168"/>
        <v/>
      </c>
      <c r="B530" s="5"/>
      <c r="C530" s="6"/>
      <c r="D530" s="7"/>
      <c r="E530" s="8"/>
      <c r="F530" s="8"/>
      <c r="G530" s="58" t="str">
        <f t="shared" si="169"/>
        <v/>
      </c>
      <c r="H530" s="58" t="str">
        <f t="shared" si="169"/>
        <v/>
      </c>
      <c r="I530" s="58" t="str">
        <f t="shared" si="169"/>
        <v/>
      </c>
      <c r="K530" s="100" t="str">
        <f t="shared" si="166"/>
        <v/>
      </c>
      <c r="U530" s="101"/>
      <c r="V530" s="63" t="str">
        <f t="shared" si="156"/>
        <v/>
      </c>
      <c r="W530" s="63" t="str">
        <f t="shared" si="157"/>
        <v/>
      </c>
      <c r="X530" s="63" t="str">
        <f t="shared" si="158"/>
        <v/>
      </c>
      <c r="Y530" s="63" t="str">
        <f t="shared" si="159"/>
        <v/>
      </c>
      <c r="Z530" s="63" t="str">
        <f t="shared" si="160"/>
        <v/>
      </c>
      <c r="AA530" s="63" t="str">
        <f t="shared" si="161"/>
        <v/>
      </c>
      <c r="AB530" s="37"/>
      <c r="AC530" s="37"/>
      <c r="AD530" s="37"/>
      <c r="AE530" s="82" t="str">
        <f t="shared" si="162"/>
        <v/>
      </c>
      <c r="AF530" s="82" t="str">
        <f t="shared" si="163"/>
        <v/>
      </c>
      <c r="AG530" s="82" t="str">
        <f t="shared" si="164"/>
        <v/>
      </c>
      <c r="AH530" s="125" t="str">
        <f t="shared" si="167"/>
        <v/>
      </c>
      <c r="AI530" s="64" t="str">
        <f t="shared" si="165"/>
        <v/>
      </c>
      <c r="AJ530" s="45" t="str">
        <f>IFERROR(IF(ISNUMBER('Opsparede løndele dec21-feb22'!K528),AI530+'Opsparede løndele dec21-feb22'!K528,AI530),"")</f>
        <v/>
      </c>
    </row>
    <row r="531" spans="1:36" x14ac:dyDescent="0.25">
      <c r="A531" s="50" t="str">
        <f t="shared" si="168"/>
        <v/>
      </c>
      <c r="B531" s="5"/>
      <c r="C531" s="6"/>
      <c r="D531" s="7"/>
      <c r="E531" s="8"/>
      <c r="F531" s="8"/>
      <c r="G531" s="58" t="str">
        <f t="shared" si="169"/>
        <v/>
      </c>
      <c r="H531" s="58" t="str">
        <f t="shared" si="169"/>
        <v/>
      </c>
      <c r="I531" s="58" t="str">
        <f t="shared" si="169"/>
        <v/>
      </c>
      <c r="K531" s="100" t="str">
        <f t="shared" si="166"/>
        <v/>
      </c>
      <c r="U531" s="101"/>
      <c r="V531" s="63" t="str">
        <f t="shared" si="156"/>
        <v/>
      </c>
      <c r="W531" s="63" t="str">
        <f t="shared" si="157"/>
        <v/>
      </c>
      <c r="X531" s="63" t="str">
        <f t="shared" si="158"/>
        <v/>
      </c>
      <c r="Y531" s="63" t="str">
        <f t="shared" si="159"/>
        <v/>
      </c>
      <c r="Z531" s="63" t="str">
        <f t="shared" si="160"/>
        <v/>
      </c>
      <c r="AA531" s="63" t="str">
        <f t="shared" si="161"/>
        <v/>
      </c>
      <c r="AB531" s="37"/>
      <c r="AC531" s="37"/>
      <c r="AD531" s="37"/>
      <c r="AE531" s="82" t="str">
        <f t="shared" si="162"/>
        <v/>
      </c>
      <c r="AF531" s="82" t="str">
        <f t="shared" si="163"/>
        <v/>
      </c>
      <c r="AG531" s="82" t="str">
        <f t="shared" si="164"/>
        <v/>
      </c>
      <c r="AH531" s="125" t="str">
        <f t="shared" si="167"/>
        <v/>
      </c>
      <c r="AI531" s="64" t="str">
        <f t="shared" si="165"/>
        <v/>
      </c>
      <c r="AJ531" s="45" t="str">
        <f>IFERROR(IF(ISNUMBER('Opsparede løndele dec21-feb22'!K529),AI531+'Opsparede løndele dec21-feb22'!K529,AI531),"")</f>
        <v/>
      </c>
    </row>
    <row r="532" spans="1:36" x14ac:dyDescent="0.25">
      <c r="A532" s="50" t="str">
        <f t="shared" si="168"/>
        <v/>
      </c>
      <c r="B532" s="5"/>
      <c r="C532" s="6"/>
      <c r="D532" s="7"/>
      <c r="E532" s="8"/>
      <c r="F532" s="8"/>
      <c r="G532" s="58" t="str">
        <f t="shared" si="169"/>
        <v/>
      </c>
      <c r="H532" s="58" t="str">
        <f t="shared" si="169"/>
        <v/>
      </c>
      <c r="I532" s="58" t="str">
        <f t="shared" si="169"/>
        <v/>
      </c>
      <c r="K532" s="100" t="str">
        <f t="shared" si="166"/>
        <v/>
      </c>
      <c r="U532" s="101"/>
      <c r="V532" s="63" t="str">
        <f t="shared" si="156"/>
        <v/>
      </c>
      <c r="W532" s="63" t="str">
        <f t="shared" si="157"/>
        <v/>
      </c>
      <c r="X532" s="63" t="str">
        <f t="shared" si="158"/>
        <v/>
      </c>
      <c r="Y532" s="63" t="str">
        <f t="shared" si="159"/>
        <v/>
      </c>
      <c r="Z532" s="63" t="str">
        <f t="shared" si="160"/>
        <v/>
      </c>
      <c r="AA532" s="63" t="str">
        <f t="shared" si="161"/>
        <v/>
      </c>
      <c r="AB532" s="37"/>
      <c r="AC532" s="37"/>
      <c r="AD532" s="37"/>
      <c r="AE532" s="82" t="str">
        <f t="shared" si="162"/>
        <v/>
      </c>
      <c r="AF532" s="82" t="str">
        <f t="shared" si="163"/>
        <v/>
      </c>
      <c r="AG532" s="82" t="str">
        <f t="shared" si="164"/>
        <v/>
      </c>
      <c r="AH532" s="125" t="str">
        <f t="shared" si="167"/>
        <v/>
      </c>
      <c r="AI532" s="64" t="str">
        <f t="shared" si="165"/>
        <v/>
      </c>
      <c r="AJ532" s="45" t="str">
        <f>IFERROR(IF(ISNUMBER('Opsparede løndele dec21-feb22'!K530),AI532+'Opsparede løndele dec21-feb22'!K530,AI532),"")</f>
        <v/>
      </c>
    </row>
    <row r="533" spans="1:36" x14ac:dyDescent="0.25">
      <c r="A533" s="50" t="str">
        <f t="shared" si="168"/>
        <v/>
      </c>
      <c r="B533" s="5"/>
      <c r="C533" s="6"/>
      <c r="D533" s="7"/>
      <c r="E533" s="8"/>
      <c r="F533" s="8"/>
      <c r="G533" s="58" t="str">
        <f t="shared" si="169"/>
        <v/>
      </c>
      <c r="H533" s="58" t="str">
        <f t="shared" si="169"/>
        <v/>
      </c>
      <c r="I533" s="58" t="str">
        <f t="shared" si="169"/>
        <v/>
      </c>
      <c r="K533" s="100" t="str">
        <f t="shared" si="166"/>
        <v/>
      </c>
      <c r="U533" s="101"/>
      <c r="V533" s="63" t="str">
        <f t="shared" si="156"/>
        <v/>
      </c>
      <c r="W533" s="63" t="str">
        <f t="shared" si="157"/>
        <v/>
      </c>
      <c r="X533" s="63" t="str">
        <f t="shared" si="158"/>
        <v/>
      </c>
      <c r="Y533" s="63" t="str">
        <f t="shared" si="159"/>
        <v/>
      </c>
      <c r="Z533" s="63" t="str">
        <f t="shared" si="160"/>
        <v/>
      </c>
      <c r="AA533" s="63" t="str">
        <f t="shared" si="161"/>
        <v/>
      </c>
      <c r="AB533" s="37"/>
      <c r="AC533" s="37"/>
      <c r="AD533" s="37"/>
      <c r="AE533" s="82" t="str">
        <f t="shared" si="162"/>
        <v/>
      </c>
      <c r="AF533" s="82" t="str">
        <f t="shared" si="163"/>
        <v/>
      </c>
      <c r="AG533" s="82" t="str">
        <f t="shared" si="164"/>
        <v/>
      </c>
      <c r="AH533" s="125" t="str">
        <f t="shared" si="167"/>
        <v/>
      </c>
      <c r="AI533" s="64" t="str">
        <f t="shared" si="165"/>
        <v/>
      </c>
      <c r="AJ533" s="45" t="str">
        <f>IFERROR(IF(ISNUMBER('Opsparede løndele dec21-feb22'!K531),AI533+'Opsparede løndele dec21-feb22'!K531,AI533),"")</f>
        <v/>
      </c>
    </row>
    <row r="534" spans="1:36" x14ac:dyDescent="0.25">
      <c r="A534" s="50" t="str">
        <f t="shared" si="168"/>
        <v/>
      </c>
      <c r="B534" s="5"/>
      <c r="C534" s="6"/>
      <c r="D534" s="7"/>
      <c r="E534" s="8"/>
      <c r="F534" s="8"/>
      <c r="G534" s="58" t="str">
        <f t="shared" si="169"/>
        <v/>
      </c>
      <c r="H534" s="58" t="str">
        <f t="shared" si="169"/>
        <v/>
      </c>
      <c r="I534" s="58" t="str">
        <f t="shared" si="169"/>
        <v/>
      </c>
      <c r="K534" s="100" t="str">
        <f t="shared" si="166"/>
        <v/>
      </c>
      <c r="U534" s="101"/>
      <c r="V534" s="63" t="str">
        <f t="shared" si="156"/>
        <v/>
      </c>
      <c r="W534" s="63" t="str">
        <f t="shared" si="157"/>
        <v/>
      </c>
      <c r="X534" s="63" t="str">
        <f t="shared" si="158"/>
        <v/>
      </c>
      <c r="Y534" s="63" t="str">
        <f t="shared" si="159"/>
        <v/>
      </c>
      <c r="Z534" s="63" t="str">
        <f t="shared" si="160"/>
        <v/>
      </c>
      <c r="AA534" s="63" t="str">
        <f t="shared" si="161"/>
        <v/>
      </c>
      <c r="AB534" s="37"/>
      <c r="AC534" s="37"/>
      <c r="AD534" s="37"/>
      <c r="AE534" s="82" t="str">
        <f t="shared" si="162"/>
        <v/>
      </c>
      <c r="AF534" s="82" t="str">
        <f t="shared" si="163"/>
        <v/>
      </c>
      <c r="AG534" s="82" t="str">
        <f t="shared" si="164"/>
        <v/>
      </c>
      <c r="AH534" s="125" t="str">
        <f t="shared" si="167"/>
        <v/>
      </c>
      <c r="AI534" s="64" t="str">
        <f t="shared" si="165"/>
        <v/>
      </c>
      <c r="AJ534" s="45" t="str">
        <f>IFERROR(IF(ISNUMBER('Opsparede løndele dec21-feb22'!K532),AI534+'Opsparede løndele dec21-feb22'!K532,AI534),"")</f>
        <v/>
      </c>
    </row>
    <row r="535" spans="1:36" x14ac:dyDescent="0.25">
      <c r="A535" s="50" t="str">
        <f t="shared" si="168"/>
        <v/>
      </c>
      <c r="B535" s="5"/>
      <c r="C535" s="6"/>
      <c r="D535" s="7"/>
      <c r="E535" s="8"/>
      <c r="F535" s="8"/>
      <c r="G535" s="58" t="str">
        <f t="shared" si="169"/>
        <v/>
      </c>
      <c r="H535" s="58" t="str">
        <f t="shared" si="169"/>
        <v/>
      </c>
      <c r="I535" s="58" t="str">
        <f t="shared" si="169"/>
        <v/>
      </c>
      <c r="K535" s="100" t="str">
        <f t="shared" si="166"/>
        <v/>
      </c>
      <c r="U535" s="101"/>
      <c r="V535" s="63" t="str">
        <f t="shared" si="156"/>
        <v/>
      </c>
      <c r="W535" s="63" t="str">
        <f t="shared" si="157"/>
        <v/>
      </c>
      <c r="X535" s="63" t="str">
        <f t="shared" si="158"/>
        <v/>
      </c>
      <c r="Y535" s="63" t="str">
        <f t="shared" si="159"/>
        <v/>
      </c>
      <c r="Z535" s="63" t="str">
        <f t="shared" si="160"/>
        <v/>
      </c>
      <c r="AA535" s="63" t="str">
        <f t="shared" si="161"/>
        <v/>
      </c>
      <c r="AB535" s="37"/>
      <c r="AC535" s="37"/>
      <c r="AD535" s="37"/>
      <c r="AE535" s="82" t="str">
        <f t="shared" si="162"/>
        <v/>
      </c>
      <c r="AF535" s="82" t="str">
        <f t="shared" si="163"/>
        <v/>
      </c>
      <c r="AG535" s="82" t="str">
        <f t="shared" si="164"/>
        <v/>
      </c>
      <c r="AH535" s="125" t="str">
        <f t="shared" si="167"/>
        <v/>
      </c>
      <c r="AI535" s="64" t="str">
        <f t="shared" si="165"/>
        <v/>
      </c>
      <c r="AJ535" s="45" t="str">
        <f>IFERROR(IF(ISNUMBER('Opsparede løndele dec21-feb22'!K533),AI535+'Opsparede løndele dec21-feb22'!K533,AI535),"")</f>
        <v/>
      </c>
    </row>
    <row r="536" spans="1:36" x14ac:dyDescent="0.25">
      <c r="A536" s="50" t="str">
        <f t="shared" si="168"/>
        <v/>
      </c>
      <c r="B536" s="5"/>
      <c r="C536" s="6"/>
      <c r="D536" s="7"/>
      <c r="E536" s="8"/>
      <c r="F536" s="8"/>
      <c r="G536" s="58" t="str">
        <f t="shared" si="169"/>
        <v/>
      </c>
      <c r="H536" s="58" t="str">
        <f t="shared" si="169"/>
        <v/>
      </c>
      <c r="I536" s="58" t="str">
        <f t="shared" si="169"/>
        <v/>
      </c>
      <c r="K536" s="100" t="str">
        <f t="shared" si="166"/>
        <v/>
      </c>
      <c r="U536" s="101"/>
      <c r="V536" s="63" t="str">
        <f t="shared" si="156"/>
        <v/>
      </c>
      <c r="W536" s="63" t="str">
        <f t="shared" si="157"/>
        <v/>
      </c>
      <c r="X536" s="63" t="str">
        <f t="shared" si="158"/>
        <v/>
      </c>
      <c r="Y536" s="63" t="str">
        <f t="shared" si="159"/>
        <v/>
      </c>
      <c r="Z536" s="63" t="str">
        <f t="shared" si="160"/>
        <v/>
      </c>
      <c r="AA536" s="63" t="str">
        <f t="shared" si="161"/>
        <v/>
      </c>
      <c r="AB536" s="37"/>
      <c r="AC536" s="37"/>
      <c r="AD536" s="37"/>
      <c r="AE536" s="82" t="str">
        <f t="shared" si="162"/>
        <v/>
      </c>
      <c r="AF536" s="82" t="str">
        <f t="shared" si="163"/>
        <v/>
      </c>
      <c r="AG536" s="82" t="str">
        <f t="shared" si="164"/>
        <v/>
      </c>
      <c r="AH536" s="125" t="str">
        <f t="shared" si="167"/>
        <v/>
      </c>
      <c r="AI536" s="64" t="str">
        <f t="shared" si="165"/>
        <v/>
      </c>
      <c r="AJ536" s="45" t="str">
        <f>IFERROR(IF(ISNUMBER('Opsparede løndele dec21-feb22'!K534),AI536+'Opsparede løndele dec21-feb22'!K534,AI536),"")</f>
        <v/>
      </c>
    </row>
    <row r="537" spans="1:36" x14ac:dyDescent="0.25">
      <c r="A537" s="50" t="str">
        <f t="shared" si="168"/>
        <v/>
      </c>
      <c r="B537" s="5"/>
      <c r="C537" s="6"/>
      <c r="D537" s="7"/>
      <c r="E537" s="8"/>
      <c r="F537" s="8"/>
      <c r="G537" s="58" t="str">
        <f t="shared" ref="G537:I546" si="170">IF(AND(ISNUMBER($E537),ISNUMBER($F537)),MAX(MIN(NETWORKDAYS(IF($E537&lt;=VLOOKUP(G$6,Matrix_antal_dage,5,FALSE),VLOOKUP(G$6,Matrix_antal_dage,5,FALSE),$E537),IF($F537&gt;=VLOOKUP(G$6,Matrix_antal_dage,6,FALSE),VLOOKUP(G$6,Matrix_antal_dage,6,FALSE),$F537),helligdage),VLOOKUP(G$6,Matrix_antal_dage,7,FALSE)),0),"")</f>
        <v/>
      </c>
      <c r="H537" s="58" t="str">
        <f t="shared" si="170"/>
        <v/>
      </c>
      <c r="I537" s="58" t="str">
        <f t="shared" si="170"/>
        <v/>
      </c>
      <c r="K537" s="100" t="str">
        <f t="shared" si="166"/>
        <v/>
      </c>
      <c r="U537" s="101"/>
      <c r="V537" s="63" t="str">
        <f t="shared" si="156"/>
        <v/>
      </c>
      <c r="W537" s="63" t="str">
        <f t="shared" si="157"/>
        <v/>
      </c>
      <c r="X537" s="63" t="str">
        <f t="shared" si="158"/>
        <v/>
      </c>
      <c r="Y537" s="63" t="str">
        <f t="shared" si="159"/>
        <v/>
      </c>
      <c r="Z537" s="63" t="str">
        <f t="shared" si="160"/>
        <v/>
      </c>
      <c r="AA537" s="63" t="str">
        <f t="shared" si="161"/>
        <v/>
      </c>
      <c r="AB537" s="37"/>
      <c r="AC537" s="37"/>
      <c r="AD537" s="37"/>
      <c r="AE537" s="82" t="str">
        <f t="shared" si="162"/>
        <v/>
      </c>
      <c r="AF537" s="82" t="str">
        <f t="shared" si="163"/>
        <v/>
      </c>
      <c r="AG537" s="82" t="str">
        <f t="shared" si="164"/>
        <v/>
      </c>
      <c r="AH537" s="125" t="str">
        <f t="shared" si="167"/>
        <v/>
      </c>
      <c r="AI537" s="64" t="str">
        <f t="shared" si="165"/>
        <v/>
      </c>
      <c r="AJ537" s="45" t="str">
        <f>IFERROR(IF(ISNUMBER('Opsparede løndele dec21-feb22'!K535),AI537+'Opsparede løndele dec21-feb22'!K535,AI537),"")</f>
        <v/>
      </c>
    </row>
    <row r="538" spans="1:36" x14ac:dyDescent="0.25">
      <c r="A538" s="50" t="str">
        <f t="shared" si="168"/>
        <v/>
      </c>
      <c r="B538" s="5"/>
      <c r="C538" s="6"/>
      <c r="D538" s="7"/>
      <c r="E538" s="8"/>
      <c r="F538" s="8"/>
      <c r="G538" s="58" t="str">
        <f t="shared" si="170"/>
        <v/>
      </c>
      <c r="H538" s="58" t="str">
        <f t="shared" si="170"/>
        <v/>
      </c>
      <c r="I538" s="58" t="str">
        <f t="shared" si="170"/>
        <v/>
      </c>
      <c r="K538" s="100" t="str">
        <f t="shared" si="166"/>
        <v/>
      </c>
      <c r="U538" s="101"/>
      <c r="V538" s="63" t="str">
        <f t="shared" si="156"/>
        <v/>
      </c>
      <c r="W538" s="63" t="str">
        <f t="shared" si="157"/>
        <v/>
      </c>
      <c r="X538" s="63" t="str">
        <f t="shared" si="158"/>
        <v/>
      </c>
      <c r="Y538" s="63" t="str">
        <f t="shared" si="159"/>
        <v/>
      </c>
      <c r="Z538" s="63" t="str">
        <f t="shared" si="160"/>
        <v/>
      </c>
      <c r="AA538" s="63" t="str">
        <f t="shared" si="161"/>
        <v/>
      </c>
      <c r="AB538" s="37"/>
      <c r="AC538" s="37"/>
      <c r="AD538" s="37"/>
      <c r="AE538" s="82" t="str">
        <f t="shared" si="162"/>
        <v/>
      </c>
      <c r="AF538" s="82" t="str">
        <f t="shared" si="163"/>
        <v/>
      </c>
      <c r="AG538" s="82" t="str">
        <f t="shared" si="164"/>
        <v/>
      </c>
      <c r="AH538" s="125" t="str">
        <f t="shared" si="167"/>
        <v/>
      </c>
      <c r="AI538" s="64" t="str">
        <f t="shared" si="165"/>
        <v/>
      </c>
      <c r="AJ538" s="45" t="str">
        <f>IFERROR(IF(ISNUMBER('Opsparede løndele dec21-feb22'!K536),AI538+'Opsparede løndele dec21-feb22'!K536,AI538),"")</f>
        <v/>
      </c>
    </row>
    <row r="539" spans="1:36" x14ac:dyDescent="0.25">
      <c r="A539" s="50" t="str">
        <f t="shared" si="168"/>
        <v/>
      </c>
      <c r="B539" s="5"/>
      <c r="C539" s="6"/>
      <c r="D539" s="7"/>
      <c r="E539" s="8"/>
      <c r="F539" s="8"/>
      <c r="G539" s="58" t="str">
        <f t="shared" si="170"/>
        <v/>
      </c>
      <c r="H539" s="58" t="str">
        <f t="shared" si="170"/>
        <v/>
      </c>
      <c r="I539" s="58" t="str">
        <f t="shared" si="170"/>
        <v/>
      </c>
      <c r="K539" s="100" t="str">
        <f t="shared" si="166"/>
        <v/>
      </c>
      <c r="U539" s="101"/>
      <c r="V539" s="63" t="str">
        <f t="shared" si="156"/>
        <v/>
      </c>
      <c r="W539" s="63" t="str">
        <f t="shared" si="157"/>
        <v/>
      </c>
      <c r="X539" s="63" t="str">
        <f t="shared" si="158"/>
        <v/>
      </c>
      <c r="Y539" s="63" t="str">
        <f t="shared" si="159"/>
        <v/>
      </c>
      <c r="Z539" s="63" t="str">
        <f t="shared" si="160"/>
        <v/>
      </c>
      <c r="AA539" s="63" t="str">
        <f t="shared" si="161"/>
        <v/>
      </c>
      <c r="AB539" s="37"/>
      <c r="AC539" s="37"/>
      <c r="AD539" s="37"/>
      <c r="AE539" s="82" t="str">
        <f t="shared" si="162"/>
        <v/>
      </c>
      <c r="AF539" s="82" t="str">
        <f t="shared" si="163"/>
        <v/>
      </c>
      <c r="AG539" s="82" t="str">
        <f t="shared" si="164"/>
        <v/>
      </c>
      <c r="AH539" s="125" t="str">
        <f t="shared" si="167"/>
        <v/>
      </c>
      <c r="AI539" s="64" t="str">
        <f t="shared" si="165"/>
        <v/>
      </c>
      <c r="AJ539" s="45" t="str">
        <f>IFERROR(IF(ISNUMBER('Opsparede løndele dec21-feb22'!K537),AI539+'Opsparede løndele dec21-feb22'!K537,AI539),"")</f>
        <v/>
      </c>
    </row>
    <row r="540" spans="1:36" x14ac:dyDescent="0.25">
      <c r="A540" s="50" t="str">
        <f t="shared" si="168"/>
        <v/>
      </c>
      <c r="B540" s="5"/>
      <c r="C540" s="6"/>
      <c r="D540" s="7"/>
      <c r="E540" s="8"/>
      <c r="F540" s="8"/>
      <c r="G540" s="58" t="str">
        <f t="shared" si="170"/>
        <v/>
      </c>
      <c r="H540" s="58" t="str">
        <f t="shared" si="170"/>
        <v/>
      </c>
      <c r="I540" s="58" t="str">
        <f t="shared" si="170"/>
        <v/>
      </c>
      <c r="K540" s="100" t="str">
        <f t="shared" si="166"/>
        <v/>
      </c>
      <c r="U540" s="101"/>
      <c r="V540" s="63" t="str">
        <f t="shared" si="156"/>
        <v/>
      </c>
      <c r="W540" s="63" t="str">
        <f t="shared" si="157"/>
        <v/>
      </c>
      <c r="X540" s="63" t="str">
        <f t="shared" si="158"/>
        <v/>
      </c>
      <c r="Y540" s="63" t="str">
        <f t="shared" si="159"/>
        <v/>
      </c>
      <c r="Z540" s="63" t="str">
        <f t="shared" si="160"/>
        <v/>
      </c>
      <c r="AA540" s="63" t="str">
        <f t="shared" si="161"/>
        <v/>
      </c>
      <c r="AB540" s="37"/>
      <c r="AC540" s="37"/>
      <c r="AD540" s="37"/>
      <c r="AE540" s="82" t="str">
        <f t="shared" si="162"/>
        <v/>
      </c>
      <c r="AF540" s="82" t="str">
        <f t="shared" si="163"/>
        <v/>
      </c>
      <c r="AG540" s="82" t="str">
        <f t="shared" si="164"/>
        <v/>
      </c>
      <c r="AH540" s="125" t="str">
        <f t="shared" si="167"/>
        <v/>
      </c>
      <c r="AI540" s="64" t="str">
        <f t="shared" si="165"/>
        <v/>
      </c>
      <c r="AJ540" s="45" t="str">
        <f>IFERROR(IF(ISNUMBER('Opsparede løndele dec21-feb22'!K538),AI540+'Opsparede løndele dec21-feb22'!K538,AI540),"")</f>
        <v/>
      </c>
    </row>
    <row r="541" spans="1:36" x14ac:dyDescent="0.25">
      <c r="A541" s="50" t="str">
        <f t="shared" si="168"/>
        <v/>
      </c>
      <c r="B541" s="5"/>
      <c r="C541" s="6"/>
      <c r="D541" s="7"/>
      <c r="E541" s="8"/>
      <c r="F541" s="8"/>
      <c r="G541" s="58" t="str">
        <f t="shared" si="170"/>
        <v/>
      </c>
      <c r="H541" s="58" t="str">
        <f t="shared" si="170"/>
        <v/>
      </c>
      <c r="I541" s="58" t="str">
        <f t="shared" si="170"/>
        <v/>
      </c>
      <c r="K541" s="100" t="str">
        <f t="shared" si="166"/>
        <v/>
      </c>
      <c r="U541" s="101"/>
      <c r="V541" s="63" t="str">
        <f t="shared" si="156"/>
        <v/>
      </c>
      <c r="W541" s="63" t="str">
        <f t="shared" si="157"/>
        <v/>
      </c>
      <c r="X541" s="63" t="str">
        <f t="shared" si="158"/>
        <v/>
      </c>
      <c r="Y541" s="63" t="str">
        <f t="shared" si="159"/>
        <v/>
      </c>
      <c r="Z541" s="63" t="str">
        <f t="shared" si="160"/>
        <v/>
      </c>
      <c r="AA541" s="63" t="str">
        <f t="shared" si="161"/>
        <v/>
      </c>
      <c r="AB541" s="37"/>
      <c r="AC541" s="37"/>
      <c r="AD541" s="37"/>
      <c r="AE541" s="82" t="str">
        <f t="shared" si="162"/>
        <v/>
      </c>
      <c r="AF541" s="82" t="str">
        <f t="shared" si="163"/>
        <v/>
      </c>
      <c r="AG541" s="82" t="str">
        <f t="shared" si="164"/>
        <v/>
      </c>
      <c r="AH541" s="125" t="str">
        <f t="shared" si="167"/>
        <v/>
      </c>
      <c r="AI541" s="64" t="str">
        <f t="shared" si="165"/>
        <v/>
      </c>
      <c r="AJ541" s="45" t="str">
        <f>IFERROR(IF(ISNUMBER('Opsparede løndele dec21-feb22'!K539),AI541+'Opsparede løndele dec21-feb22'!K539,AI541),"")</f>
        <v/>
      </c>
    </row>
    <row r="542" spans="1:36" x14ac:dyDescent="0.25">
      <c r="A542" s="50" t="str">
        <f t="shared" si="168"/>
        <v/>
      </c>
      <c r="B542" s="5"/>
      <c r="C542" s="6"/>
      <c r="D542" s="7"/>
      <c r="E542" s="8"/>
      <c r="F542" s="8"/>
      <c r="G542" s="58" t="str">
        <f t="shared" si="170"/>
        <v/>
      </c>
      <c r="H542" s="58" t="str">
        <f t="shared" si="170"/>
        <v/>
      </c>
      <c r="I542" s="58" t="str">
        <f t="shared" si="170"/>
        <v/>
      </c>
      <c r="K542" s="100" t="str">
        <f t="shared" si="166"/>
        <v/>
      </c>
      <c r="U542" s="101"/>
      <c r="V542" s="63" t="str">
        <f t="shared" si="156"/>
        <v/>
      </c>
      <c r="W542" s="63" t="str">
        <f t="shared" si="157"/>
        <v/>
      </c>
      <c r="X542" s="63" t="str">
        <f t="shared" si="158"/>
        <v/>
      </c>
      <c r="Y542" s="63" t="str">
        <f t="shared" si="159"/>
        <v/>
      </c>
      <c r="Z542" s="63" t="str">
        <f t="shared" si="160"/>
        <v/>
      </c>
      <c r="AA542" s="63" t="str">
        <f t="shared" si="161"/>
        <v/>
      </c>
      <c r="AB542" s="37"/>
      <c r="AC542" s="37"/>
      <c r="AD542" s="37"/>
      <c r="AE542" s="82" t="str">
        <f t="shared" si="162"/>
        <v/>
      </c>
      <c r="AF542" s="82" t="str">
        <f t="shared" si="163"/>
        <v/>
      </c>
      <c r="AG542" s="82" t="str">
        <f t="shared" si="164"/>
        <v/>
      </c>
      <c r="AH542" s="125" t="str">
        <f t="shared" si="167"/>
        <v/>
      </c>
      <c r="AI542" s="64" t="str">
        <f t="shared" si="165"/>
        <v/>
      </c>
      <c r="AJ542" s="45" t="str">
        <f>IFERROR(IF(ISNUMBER('Opsparede løndele dec21-feb22'!K540),AI542+'Opsparede løndele dec21-feb22'!K540,AI542),"")</f>
        <v/>
      </c>
    </row>
    <row r="543" spans="1:36" x14ac:dyDescent="0.25">
      <c r="A543" s="50" t="str">
        <f t="shared" si="168"/>
        <v/>
      </c>
      <c r="B543" s="5"/>
      <c r="C543" s="6"/>
      <c r="D543" s="7"/>
      <c r="E543" s="8"/>
      <c r="F543" s="8"/>
      <c r="G543" s="58" t="str">
        <f t="shared" si="170"/>
        <v/>
      </c>
      <c r="H543" s="58" t="str">
        <f t="shared" si="170"/>
        <v/>
      </c>
      <c r="I543" s="58" t="str">
        <f t="shared" si="170"/>
        <v/>
      </c>
      <c r="K543" s="100" t="str">
        <f t="shared" si="166"/>
        <v/>
      </c>
      <c r="U543" s="101"/>
      <c r="V543" s="63" t="str">
        <f t="shared" si="156"/>
        <v/>
      </c>
      <c r="W543" s="63" t="str">
        <f t="shared" si="157"/>
        <v/>
      </c>
      <c r="X543" s="63" t="str">
        <f t="shared" si="158"/>
        <v/>
      </c>
      <c r="Y543" s="63" t="str">
        <f t="shared" si="159"/>
        <v/>
      </c>
      <c r="Z543" s="63" t="str">
        <f t="shared" si="160"/>
        <v/>
      </c>
      <c r="AA543" s="63" t="str">
        <f t="shared" si="161"/>
        <v/>
      </c>
      <c r="AB543" s="37"/>
      <c r="AC543" s="37"/>
      <c r="AD543" s="37"/>
      <c r="AE543" s="82" t="str">
        <f t="shared" si="162"/>
        <v/>
      </c>
      <c r="AF543" s="82" t="str">
        <f t="shared" si="163"/>
        <v/>
      </c>
      <c r="AG543" s="82" t="str">
        <f t="shared" si="164"/>
        <v/>
      </c>
      <c r="AH543" s="125" t="str">
        <f t="shared" si="167"/>
        <v/>
      </c>
      <c r="AI543" s="64" t="str">
        <f t="shared" si="165"/>
        <v/>
      </c>
      <c r="AJ543" s="45" t="str">
        <f>IFERROR(IF(ISNUMBER('Opsparede løndele dec21-feb22'!K541),AI543+'Opsparede løndele dec21-feb22'!K541,AI543),"")</f>
        <v/>
      </c>
    </row>
    <row r="544" spans="1:36" x14ac:dyDescent="0.25">
      <c r="A544" s="50" t="str">
        <f t="shared" si="168"/>
        <v/>
      </c>
      <c r="B544" s="5"/>
      <c r="C544" s="6"/>
      <c r="D544" s="7"/>
      <c r="E544" s="8"/>
      <c r="F544" s="8"/>
      <c r="G544" s="58" t="str">
        <f t="shared" si="170"/>
        <v/>
      </c>
      <c r="H544" s="58" t="str">
        <f t="shared" si="170"/>
        <v/>
      </c>
      <c r="I544" s="58" t="str">
        <f t="shared" si="170"/>
        <v/>
      </c>
      <c r="K544" s="100" t="str">
        <f t="shared" si="166"/>
        <v/>
      </c>
      <c r="U544" s="101"/>
      <c r="V544" s="63" t="str">
        <f t="shared" si="156"/>
        <v/>
      </c>
      <c r="W544" s="63" t="str">
        <f t="shared" si="157"/>
        <v/>
      </c>
      <c r="X544" s="63" t="str">
        <f t="shared" si="158"/>
        <v/>
      </c>
      <c r="Y544" s="63" t="str">
        <f t="shared" si="159"/>
        <v/>
      </c>
      <c r="Z544" s="63" t="str">
        <f t="shared" si="160"/>
        <v/>
      </c>
      <c r="AA544" s="63" t="str">
        <f t="shared" si="161"/>
        <v/>
      </c>
      <c r="AB544" s="37"/>
      <c r="AC544" s="37"/>
      <c r="AD544" s="37"/>
      <c r="AE544" s="82" t="str">
        <f t="shared" si="162"/>
        <v/>
      </c>
      <c r="AF544" s="82" t="str">
        <f t="shared" si="163"/>
        <v/>
      </c>
      <c r="AG544" s="82" t="str">
        <f t="shared" si="164"/>
        <v/>
      </c>
      <c r="AH544" s="125" t="str">
        <f t="shared" si="167"/>
        <v/>
      </c>
      <c r="AI544" s="64" t="str">
        <f t="shared" si="165"/>
        <v/>
      </c>
      <c r="AJ544" s="45" t="str">
        <f>IFERROR(IF(ISNUMBER('Opsparede løndele dec21-feb22'!K542),AI544+'Opsparede løndele dec21-feb22'!K542,AI544),"")</f>
        <v/>
      </c>
    </row>
    <row r="545" spans="1:36" x14ac:dyDescent="0.25">
      <c r="A545" s="50" t="str">
        <f t="shared" si="168"/>
        <v/>
      </c>
      <c r="B545" s="5"/>
      <c r="C545" s="6"/>
      <c r="D545" s="7"/>
      <c r="E545" s="8"/>
      <c r="F545" s="8"/>
      <c r="G545" s="58" t="str">
        <f t="shared" si="170"/>
        <v/>
      </c>
      <c r="H545" s="58" t="str">
        <f t="shared" si="170"/>
        <v/>
      </c>
      <c r="I545" s="58" t="str">
        <f t="shared" si="170"/>
        <v/>
      </c>
      <c r="K545" s="100" t="str">
        <f t="shared" si="166"/>
        <v/>
      </c>
      <c r="U545" s="101"/>
      <c r="V545" s="63" t="str">
        <f t="shared" si="156"/>
        <v/>
      </c>
      <c r="W545" s="63" t="str">
        <f t="shared" si="157"/>
        <v/>
      </c>
      <c r="X545" s="63" t="str">
        <f t="shared" si="158"/>
        <v/>
      </c>
      <c r="Y545" s="63" t="str">
        <f t="shared" si="159"/>
        <v/>
      </c>
      <c r="Z545" s="63" t="str">
        <f t="shared" si="160"/>
        <v/>
      </c>
      <c r="AA545" s="63" t="str">
        <f t="shared" si="161"/>
        <v/>
      </c>
      <c r="AB545" s="37"/>
      <c r="AC545" s="37"/>
      <c r="AD545" s="37"/>
      <c r="AE545" s="82" t="str">
        <f t="shared" si="162"/>
        <v/>
      </c>
      <c r="AF545" s="82" t="str">
        <f t="shared" si="163"/>
        <v/>
      </c>
      <c r="AG545" s="82" t="str">
        <f t="shared" si="164"/>
        <v/>
      </c>
      <c r="AH545" s="125" t="str">
        <f t="shared" si="167"/>
        <v/>
      </c>
      <c r="AI545" s="64" t="str">
        <f t="shared" si="165"/>
        <v/>
      </c>
      <c r="AJ545" s="45" t="str">
        <f>IFERROR(IF(ISNUMBER('Opsparede løndele dec21-feb22'!K543),AI545+'Opsparede løndele dec21-feb22'!K543,AI545),"")</f>
        <v/>
      </c>
    </row>
    <row r="546" spans="1:36" x14ac:dyDescent="0.25">
      <c r="A546" s="50" t="str">
        <f t="shared" si="168"/>
        <v/>
      </c>
      <c r="B546" s="5"/>
      <c r="C546" s="6"/>
      <c r="D546" s="7"/>
      <c r="E546" s="8"/>
      <c r="F546" s="8"/>
      <c r="G546" s="58" t="str">
        <f t="shared" si="170"/>
        <v/>
      </c>
      <c r="H546" s="58" t="str">
        <f t="shared" si="170"/>
        <v/>
      </c>
      <c r="I546" s="58" t="str">
        <f t="shared" si="170"/>
        <v/>
      </c>
      <c r="K546" s="100" t="str">
        <f t="shared" si="166"/>
        <v/>
      </c>
      <c r="U546" s="101"/>
      <c r="V546" s="63" t="str">
        <f t="shared" si="156"/>
        <v/>
      </c>
      <c r="W546" s="63" t="str">
        <f t="shared" si="157"/>
        <v/>
      </c>
      <c r="X546" s="63" t="str">
        <f t="shared" si="158"/>
        <v/>
      </c>
      <c r="Y546" s="63" t="str">
        <f t="shared" si="159"/>
        <v/>
      </c>
      <c r="Z546" s="63" t="str">
        <f t="shared" si="160"/>
        <v/>
      </c>
      <c r="AA546" s="63" t="str">
        <f t="shared" si="161"/>
        <v/>
      </c>
      <c r="AB546" s="37"/>
      <c r="AC546" s="37"/>
      <c r="AD546" s="37"/>
      <c r="AE546" s="82" t="str">
        <f t="shared" si="162"/>
        <v/>
      </c>
      <c r="AF546" s="82" t="str">
        <f t="shared" si="163"/>
        <v/>
      </c>
      <c r="AG546" s="82" t="str">
        <f t="shared" si="164"/>
        <v/>
      </c>
      <c r="AH546" s="125" t="str">
        <f t="shared" si="167"/>
        <v/>
      </c>
      <c r="AI546" s="64" t="str">
        <f t="shared" si="165"/>
        <v/>
      </c>
      <c r="AJ546" s="45" t="str">
        <f>IFERROR(IF(ISNUMBER('Opsparede løndele dec21-feb22'!K544),AI546+'Opsparede løndele dec21-feb22'!K544,AI546),"")</f>
        <v/>
      </c>
    </row>
    <row r="547" spans="1:36" x14ac:dyDescent="0.25">
      <c r="A547" s="50" t="str">
        <f t="shared" si="168"/>
        <v/>
      </c>
      <c r="B547" s="5"/>
      <c r="C547" s="6"/>
      <c r="D547" s="7"/>
      <c r="E547" s="8"/>
      <c r="F547" s="8"/>
      <c r="G547" s="58" t="str">
        <f t="shared" ref="G547:I556" si="171">IF(AND(ISNUMBER($E547),ISNUMBER($F547)),MAX(MIN(NETWORKDAYS(IF($E547&lt;=VLOOKUP(G$6,Matrix_antal_dage,5,FALSE),VLOOKUP(G$6,Matrix_antal_dage,5,FALSE),$E547),IF($F547&gt;=VLOOKUP(G$6,Matrix_antal_dage,6,FALSE),VLOOKUP(G$6,Matrix_antal_dage,6,FALSE),$F547),helligdage),VLOOKUP(G$6,Matrix_antal_dage,7,FALSE)),0),"")</f>
        <v/>
      </c>
      <c r="H547" s="58" t="str">
        <f t="shared" si="171"/>
        <v/>
      </c>
      <c r="I547" s="58" t="str">
        <f t="shared" si="171"/>
        <v/>
      </c>
      <c r="K547" s="100" t="str">
        <f t="shared" si="166"/>
        <v/>
      </c>
      <c r="U547" s="101"/>
      <c r="V547" s="63" t="str">
        <f t="shared" si="156"/>
        <v/>
      </c>
      <c r="W547" s="63" t="str">
        <f t="shared" si="157"/>
        <v/>
      </c>
      <c r="X547" s="63" t="str">
        <f t="shared" si="158"/>
        <v/>
      </c>
      <c r="Y547" s="63" t="str">
        <f t="shared" si="159"/>
        <v/>
      </c>
      <c r="Z547" s="63" t="str">
        <f t="shared" si="160"/>
        <v/>
      </c>
      <c r="AA547" s="63" t="str">
        <f t="shared" si="161"/>
        <v/>
      </c>
      <c r="AB547" s="37"/>
      <c r="AC547" s="37"/>
      <c r="AD547" s="37"/>
      <c r="AE547" s="82" t="str">
        <f t="shared" si="162"/>
        <v/>
      </c>
      <c r="AF547" s="82" t="str">
        <f t="shared" si="163"/>
        <v/>
      </c>
      <c r="AG547" s="82" t="str">
        <f t="shared" si="164"/>
        <v/>
      </c>
      <c r="AH547" s="125" t="str">
        <f t="shared" si="167"/>
        <v/>
      </c>
      <c r="AI547" s="64" t="str">
        <f t="shared" si="165"/>
        <v/>
      </c>
      <c r="AJ547" s="45" t="str">
        <f>IFERROR(IF(ISNUMBER('Opsparede løndele dec21-feb22'!K545),AI547+'Opsparede løndele dec21-feb22'!K545,AI547),"")</f>
        <v/>
      </c>
    </row>
    <row r="548" spans="1:36" x14ac:dyDescent="0.25">
      <c r="A548" s="50" t="str">
        <f t="shared" si="168"/>
        <v/>
      </c>
      <c r="B548" s="5"/>
      <c r="C548" s="6"/>
      <c r="D548" s="7"/>
      <c r="E548" s="8"/>
      <c r="F548" s="8"/>
      <c r="G548" s="58" t="str">
        <f t="shared" si="171"/>
        <v/>
      </c>
      <c r="H548" s="58" t="str">
        <f t="shared" si="171"/>
        <v/>
      </c>
      <c r="I548" s="58" t="str">
        <f t="shared" si="171"/>
        <v/>
      </c>
      <c r="K548" s="100" t="str">
        <f t="shared" si="166"/>
        <v/>
      </c>
      <c r="U548" s="101"/>
      <c r="V548" s="63" t="str">
        <f t="shared" si="156"/>
        <v/>
      </c>
      <c r="W548" s="63" t="str">
        <f t="shared" si="157"/>
        <v/>
      </c>
      <c r="X548" s="63" t="str">
        <f t="shared" si="158"/>
        <v/>
      </c>
      <c r="Y548" s="63" t="str">
        <f t="shared" si="159"/>
        <v/>
      </c>
      <c r="Z548" s="63" t="str">
        <f t="shared" si="160"/>
        <v/>
      </c>
      <c r="AA548" s="63" t="str">
        <f t="shared" si="161"/>
        <v/>
      </c>
      <c r="AB548" s="37"/>
      <c r="AC548" s="37"/>
      <c r="AD548" s="37"/>
      <c r="AE548" s="82" t="str">
        <f t="shared" si="162"/>
        <v/>
      </c>
      <c r="AF548" s="82" t="str">
        <f t="shared" si="163"/>
        <v/>
      </c>
      <c r="AG548" s="82" t="str">
        <f t="shared" si="164"/>
        <v/>
      </c>
      <c r="AH548" s="125" t="str">
        <f t="shared" si="167"/>
        <v/>
      </c>
      <c r="AI548" s="64" t="str">
        <f t="shared" si="165"/>
        <v/>
      </c>
      <c r="AJ548" s="45" t="str">
        <f>IFERROR(IF(ISNUMBER('Opsparede løndele dec21-feb22'!K546),AI548+'Opsparede løndele dec21-feb22'!K546,AI548),"")</f>
        <v/>
      </c>
    </row>
    <row r="549" spans="1:36" x14ac:dyDescent="0.25">
      <c r="A549" s="50" t="str">
        <f t="shared" si="168"/>
        <v/>
      </c>
      <c r="B549" s="5"/>
      <c r="C549" s="6"/>
      <c r="D549" s="7"/>
      <c r="E549" s="8"/>
      <c r="F549" s="8"/>
      <c r="G549" s="58" t="str">
        <f t="shared" si="171"/>
        <v/>
      </c>
      <c r="H549" s="58" t="str">
        <f t="shared" si="171"/>
        <v/>
      </c>
      <c r="I549" s="58" t="str">
        <f t="shared" si="171"/>
        <v/>
      </c>
      <c r="K549" s="100" t="str">
        <f t="shared" si="166"/>
        <v/>
      </c>
      <c r="U549" s="101"/>
      <c r="V549" s="63" t="str">
        <f t="shared" si="156"/>
        <v/>
      </c>
      <c r="W549" s="63" t="str">
        <f t="shared" si="157"/>
        <v/>
      </c>
      <c r="X549" s="63" t="str">
        <f t="shared" si="158"/>
        <v/>
      </c>
      <c r="Y549" s="63" t="str">
        <f t="shared" si="159"/>
        <v/>
      </c>
      <c r="Z549" s="63" t="str">
        <f t="shared" si="160"/>
        <v/>
      </c>
      <c r="AA549" s="63" t="str">
        <f t="shared" si="161"/>
        <v/>
      </c>
      <c r="AB549" s="37"/>
      <c r="AC549" s="37"/>
      <c r="AD549" s="37"/>
      <c r="AE549" s="82" t="str">
        <f t="shared" si="162"/>
        <v/>
      </c>
      <c r="AF549" s="82" t="str">
        <f t="shared" si="163"/>
        <v/>
      </c>
      <c r="AG549" s="82" t="str">
        <f t="shared" si="164"/>
        <v/>
      </c>
      <c r="AH549" s="125" t="str">
        <f t="shared" si="167"/>
        <v/>
      </c>
      <c r="AI549" s="64" t="str">
        <f t="shared" si="165"/>
        <v/>
      </c>
      <c r="AJ549" s="45" t="str">
        <f>IFERROR(IF(ISNUMBER('Opsparede løndele dec21-feb22'!K547),AI549+'Opsparede løndele dec21-feb22'!K547,AI549),"")</f>
        <v/>
      </c>
    </row>
    <row r="550" spans="1:36" x14ac:dyDescent="0.25">
      <c r="A550" s="50" t="str">
        <f t="shared" si="168"/>
        <v/>
      </c>
      <c r="B550" s="5"/>
      <c r="C550" s="6"/>
      <c r="D550" s="7"/>
      <c r="E550" s="8"/>
      <c r="F550" s="8"/>
      <c r="G550" s="58" t="str">
        <f t="shared" si="171"/>
        <v/>
      </c>
      <c r="H550" s="58" t="str">
        <f t="shared" si="171"/>
        <v/>
      </c>
      <c r="I550" s="58" t="str">
        <f t="shared" si="171"/>
        <v/>
      </c>
      <c r="K550" s="100" t="str">
        <f t="shared" si="166"/>
        <v/>
      </c>
      <c r="U550" s="101"/>
      <c r="V550" s="63" t="str">
        <f t="shared" si="156"/>
        <v/>
      </c>
      <c r="W550" s="63" t="str">
        <f t="shared" si="157"/>
        <v/>
      </c>
      <c r="X550" s="63" t="str">
        <f t="shared" si="158"/>
        <v/>
      </c>
      <c r="Y550" s="63" t="str">
        <f t="shared" si="159"/>
        <v/>
      </c>
      <c r="Z550" s="63" t="str">
        <f t="shared" si="160"/>
        <v/>
      </c>
      <c r="AA550" s="63" t="str">
        <f t="shared" si="161"/>
        <v/>
      </c>
      <c r="AB550" s="37"/>
      <c r="AC550" s="37"/>
      <c r="AD550" s="37"/>
      <c r="AE550" s="82" t="str">
        <f t="shared" si="162"/>
        <v/>
      </c>
      <c r="AF550" s="82" t="str">
        <f t="shared" si="163"/>
        <v/>
      </c>
      <c r="AG550" s="82" t="str">
        <f t="shared" si="164"/>
        <v/>
      </c>
      <c r="AH550" s="125" t="str">
        <f t="shared" si="167"/>
        <v/>
      </c>
      <c r="AI550" s="64" t="str">
        <f t="shared" si="165"/>
        <v/>
      </c>
      <c r="AJ550" s="45" t="str">
        <f>IFERROR(IF(ISNUMBER('Opsparede løndele dec21-feb22'!K548),AI550+'Opsparede løndele dec21-feb22'!K548,AI550),"")</f>
        <v/>
      </c>
    </row>
    <row r="551" spans="1:36" x14ac:dyDescent="0.25">
      <c r="A551" s="50" t="str">
        <f t="shared" si="168"/>
        <v/>
      </c>
      <c r="B551" s="5"/>
      <c r="C551" s="6"/>
      <c r="D551" s="7"/>
      <c r="E551" s="8"/>
      <c r="F551" s="8"/>
      <c r="G551" s="58" t="str">
        <f t="shared" si="171"/>
        <v/>
      </c>
      <c r="H551" s="58" t="str">
        <f t="shared" si="171"/>
        <v/>
      </c>
      <c r="I551" s="58" t="str">
        <f t="shared" si="171"/>
        <v/>
      </c>
      <c r="K551" s="100" t="str">
        <f t="shared" si="166"/>
        <v/>
      </c>
      <c r="U551" s="101"/>
      <c r="V551" s="63" t="str">
        <f t="shared" si="156"/>
        <v/>
      </c>
      <c r="W551" s="63" t="str">
        <f t="shared" si="157"/>
        <v/>
      </c>
      <c r="X551" s="63" t="str">
        <f t="shared" si="158"/>
        <v/>
      </c>
      <c r="Y551" s="63" t="str">
        <f t="shared" si="159"/>
        <v/>
      </c>
      <c r="Z551" s="63" t="str">
        <f t="shared" si="160"/>
        <v/>
      </c>
      <c r="AA551" s="63" t="str">
        <f t="shared" si="161"/>
        <v/>
      </c>
      <c r="AB551" s="37"/>
      <c r="AC551" s="37"/>
      <c r="AD551" s="37"/>
      <c r="AE551" s="82" t="str">
        <f t="shared" si="162"/>
        <v/>
      </c>
      <c r="AF551" s="82" t="str">
        <f t="shared" si="163"/>
        <v/>
      </c>
      <c r="AG551" s="82" t="str">
        <f t="shared" si="164"/>
        <v/>
      </c>
      <c r="AH551" s="125" t="str">
        <f t="shared" si="167"/>
        <v/>
      </c>
      <c r="AI551" s="64" t="str">
        <f t="shared" si="165"/>
        <v/>
      </c>
      <c r="AJ551" s="45" t="str">
        <f>IFERROR(IF(ISNUMBER('Opsparede løndele dec21-feb22'!K549),AI551+'Opsparede løndele dec21-feb22'!K549,AI551),"")</f>
        <v/>
      </c>
    </row>
    <row r="552" spans="1:36" x14ac:dyDescent="0.25">
      <c r="A552" s="50" t="str">
        <f t="shared" si="168"/>
        <v/>
      </c>
      <c r="B552" s="5"/>
      <c r="C552" s="6"/>
      <c r="D552" s="7"/>
      <c r="E552" s="8"/>
      <c r="F552" s="8"/>
      <c r="G552" s="58" t="str">
        <f t="shared" si="171"/>
        <v/>
      </c>
      <c r="H552" s="58" t="str">
        <f t="shared" si="171"/>
        <v/>
      </c>
      <c r="I552" s="58" t="str">
        <f t="shared" si="171"/>
        <v/>
      </c>
      <c r="K552" s="100" t="str">
        <f t="shared" si="166"/>
        <v/>
      </c>
      <c r="U552" s="101"/>
      <c r="V552" s="63" t="str">
        <f t="shared" si="156"/>
        <v/>
      </c>
      <c r="W552" s="63" t="str">
        <f t="shared" si="157"/>
        <v/>
      </c>
      <c r="X552" s="63" t="str">
        <f t="shared" si="158"/>
        <v/>
      </c>
      <c r="Y552" s="63" t="str">
        <f t="shared" si="159"/>
        <v/>
      </c>
      <c r="Z552" s="63" t="str">
        <f t="shared" si="160"/>
        <v/>
      </c>
      <c r="AA552" s="63" t="str">
        <f t="shared" si="161"/>
        <v/>
      </c>
      <c r="AB552" s="37"/>
      <c r="AC552" s="37"/>
      <c r="AD552" s="37"/>
      <c r="AE552" s="82" t="str">
        <f t="shared" si="162"/>
        <v/>
      </c>
      <c r="AF552" s="82" t="str">
        <f t="shared" si="163"/>
        <v/>
      </c>
      <c r="AG552" s="82" t="str">
        <f t="shared" si="164"/>
        <v/>
      </c>
      <c r="AH552" s="125" t="str">
        <f t="shared" si="167"/>
        <v/>
      </c>
      <c r="AI552" s="64" t="str">
        <f t="shared" si="165"/>
        <v/>
      </c>
      <c r="AJ552" s="45" t="str">
        <f>IFERROR(IF(ISNUMBER('Opsparede løndele dec21-feb22'!K550),AI552+'Opsparede løndele dec21-feb22'!K550,AI552),"")</f>
        <v/>
      </c>
    </row>
    <row r="553" spans="1:36" x14ac:dyDescent="0.25">
      <c r="A553" s="50" t="str">
        <f t="shared" si="168"/>
        <v/>
      </c>
      <c r="B553" s="5"/>
      <c r="C553" s="6"/>
      <c r="D553" s="7"/>
      <c r="E553" s="8"/>
      <c r="F553" s="8"/>
      <c r="G553" s="58" t="str">
        <f t="shared" si="171"/>
        <v/>
      </c>
      <c r="H553" s="58" t="str">
        <f t="shared" si="171"/>
        <v/>
      </c>
      <c r="I553" s="58" t="str">
        <f t="shared" si="171"/>
        <v/>
      </c>
      <c r="K553" s="100" t="str">
        <f t="shared" si="166"/>
        <v/>
      </c>
      <c r="U553" s="101"/>
      <c r="V553" s="63" t="str">
        <f t="shared" si="156"/>
        <v/>
      </c>
      <c r="W553" s="63" t="str">
        <f t="shared" si="157"/>
        <v/>
      </c>
      <c r="X553" s="63" t="str">
        <f t="shared" si="158"/>
        <v/>
      </c>
      <c r="Y553" s="63" t="str">
        <f t="shared" si="159"/>
        <v/>
      </c>
      <c r="Z553" s="63" t="str">
        <f t="shared" si="160"/>
        <v/>
      </c>
      <c r="AA553" s="63" t="str">
        <f t="shared" si="161"/>
        <v/>
      </c>
      <c r="AB553" s="37"/>
      <c r="AC553" s="37"/>
      <c r="AD553" s="37"/>
      <c r="AE553" s="82" t="str">
        <f t="shared" si="162"/>
        <v/>
      </c>
      <c r="AF553" s="82" t="str">
        <f t="shared" si="163"/>
        <v/>
      </c>
      <c r="AG553" s="82" t="str">
        <f t="shared" si="164"/>
        <v/>
      </c>
      <c r="AH553" s="125" t="str">
        <f t="shared" si="167"/>
        <v/>
      </c>
      <c r="AI553" s="64" t="str">
        <f t="shared" si="165"/>
        <v/>
      </c>
      <c r="AJ553" s="45" t="str">
        <f>IFERROR(IF(ISNUMBER('Opsparede løndele dec21-feb22'!K551),AI553+'Opsparede løndele dec21-feb22'!K551,AI553),"")</f>
        <v/>
      </c>
    </row>
    <row r="554" spans="1:36" x14ac:dyDescent="0.25">
      <c r="A554" s="50" t="str">
        <f t="shared" si="168"/>
        <v/>
      </c>
      <c r="B554" s="5"/>
      <c r="C554" s="6"/>
      <c r="D554" s="7"/>
      <c r="E554" s="8"/>
      <c r="F554" s="8"/>
      <c r="G554" s="58" t="str">
        <f t="shared" si="171"/>
        <v/>
      </c>
      <c r="H554" s="58" t="str">
        <f t="shared" si="171"/>
        <v/>
      </c>
      <c r="I554" s="58" t="str">
        <f t="shared" si="171"/>
        <v/>
      </c>
      <c r="K554" s="100" t="str">
        <f t="shared" si="166"/>
        <v/>
      </c>
      <c r="U554" s="101"/>
      <c r="V554" s="63" t="str">
        <f t="shared" si="156"/>
        <v/>
      </c>
      <c r="W554" s="63" t="str">
        <f t="shared" si="157"/>
        <v/>
      </c>
      <c r="X554" s="63" t="str">
        <f t="shared" si="158"/>
        <v/>
      </c>
      <c r="Y554" s="63" t="str">
        <f t="shared" si="159"/>
        <v/>
      </c>
      <c r="Z554" s="63" t="str">
        <f t="shared" si="160"/>
        <v/>
      </c>
      <c r="AA554" s="63" t="str">
        <f t="shared" si="161"/>
        <v/>
      </c>
      <c r="AB554" s="37"/>
      <c r="AC554" s="37"/>
      <c r="AD554" s="37"/>
      <c r="AE554" s="82" t="str">
        <f t="shared" si="162"/>
        <v/>
      </c>
      <c r="AF554" s="82" t="str">
        <f t="shared" si="163"/>
        <v/>
      </c>
      <c r="AG554" s="82" t="str">
        <f t="shared" si="164"/>
        <v/>
      </c>
      <c r="AH554" s="125" t="str">
        <f t="shared" si="167"/>
        <v/>
      </c>
      <c r="AI554" s="64" t="str">
        <f t="shared" si="165"/>
        <v/>
      </c>
      <c r="AJ554" s="45" t="str">
        <f>IFERROR(IF(ISNUMBER('Opsparede løndele dec21-feb22'!K552),AI554+'Opsparede løndele dec21-feb22'!K552,AI554),"")</f>
        <v/>
      </c>
    </row>
    <row r="555" spans="1:36" x14ac:dyDescent="0.25">
      <c r="A555" s="50" t="str">
        <f t="shared" si="168"/>
        <v/>
      </c>
      <c r="B555" s="5"/>
      <c r="C555" s="6"/>
      <c r="D555" s="7"/>
      <c r="E555" s="8"/>
      <c r="F555" s="8"/>
      <c r="G555" s="58" t="str">
        <f t="shared" si="171"/>
        <v/>
      </c>
      <c r="H555" s="58" t="str">
        <f t="shared" si="171"/>
        <v/>
      </c>
      <c r="I555" s="58" t="str">
        <f t="shared" si="171"/>
        <v/>
      </c>
      <c r="K555" s="100" t="str">
        <f t="shared" si="166"/>
        <v/>
      </c>
      <c r="U555" s="101"/>
      <c r="V555" s="63" t="str">
        <f t="shared" si="156"/>
        <v/>
      </c>
      <c r="W555" s="63" t="str">
        <f t="shared" si="157"/>
        <v/>
      </c>
      <c r="X555" s="63" t="str">
        <f t="shared" si="158"/>
        <v/>
      </c>
      <c r="Y555" s="63" t="str">
        <f t="shared" si="159"/>
        <v/>
      </c>
      <c r="Z555" s="63" t="str">
        <f t="shared" si="160"/>
        <v/>
      </c>
      <c r="AA555" s="63" t="str">
        <f t="shared" si="161"/>
        <v/>
      </c>
      <c r="AB555" s="37"/>
      <c r="AC555" s="37"/>
      <c r="AD555" s="37"/>
      <c r="AE555" s="82" t="str">
        <f t="shared" si="162"/>
        <v/>
      </c>
      <c r="AF555" s="82" t="str">
        <f t="shared" si="163"/>
        <v/>
      </c>
      <c r="AG555" s="82" t="str">
        <f t="shared" si="164"/>
        <v/>
      </c>
      <c r="AH555" s="125" t="str">
        <f t="shared" si="167"/>
        <v/>
      </c>
      <c r="AI555" s="64" t="str">
        <f t="shared" si="165"/>
        <v/>
      </c>
      <c r="AJ555" s="45" t="str">
        <f>IFERROR(IF(ISNUMBER('Opsparede løndele dec21-feb22'!K553),AI555+'Opsparede løndele dec21-feb22'!K553,AI555),"")</f>
        <v/>
      </c>
    </row>
    <row r="556" spans="1:36" x14ac:dyDescent="0.25">
      <c r="A556" s="50" t="str">
        <f t="shared" si="168"/>
        <v/>
      </c>
      <c r="B556" s="5"/>
      <c r="C556" s="6"/>
      <c r="D556" s="7"/>
      <c r="E556" s="8"/>
      <c r="F556" s="8"/>
      <c r="G556" s="58" t="str">
        <f t="shared" si="171"/>
        <v/>
      </c>
      <c r="H556" s="58" t="str">
        <f t="shared" si="171"/>
        <v/>
      </c>
      <c r="I556" s="58" t="str">
        <f t="shared" si="171"/>
        <v/>
      </c>
      <c r="K556" s="100" t="str">
        <f t="shared" si="166"/>
        <v/>
      </c>
      <c r="U556" s="101"/>
      <c r="V556" s="63" t="str">
        <f t="shared" si="156"/>
        <v/>
      </c>
      <c r="W556" s="63" t="str">
        <f t="shared" si="157"/>
        <v/>
      </c>
      <c r="X556" s="63" t="str">
        <f t="shared" si="158"/>
        <v/>
      </c>
      <c r="Y556" s="63" t="str">
        <f t="shared" si="159"/>
        <v/>
      </c>
      <c r="Z556" s="63" t="str">
        <f t="shared" si="160"/>
        <v/>
      </c>
      <c r="AA556" s="63" t="str">
        <f t="shared" si="161"/>
        <v/>
      </c>
      <c r="AB556" s="37"/>
      <c r="AC556" s="37"/>
      <c r="AD556" s="37"/>
      <c r="AE556" s="82" t="str">
        <f t="shared" si="162"/>
        <v/>
      </c>
      <c r="AF556" s="82" t="str">
        <f t="shared" si="163"/>
        <v/>
      </c>
      <c r="AG556" s="82" t="str">
        <f t="shared" si="164"/>
        <v/>
      </c>
      <c r="AH556" s="125" t="str">
        <f t="shared" si="167"/>
        <v/>
      </c>
      <c r="AI556" s="64" t="str">
        <f t="shared" si="165"/>
        <v/>
      </c>
      <c r="AJ556" s="45" t="str">
        <f>IFERROR(IF(ISNUMBER('Opsparede løndele dec21-feb22'!K554),AI556+'Opsparede løndele dec21-feb22'!K554,AI556),"")</f>
        <v/>
      </c>
    </row>
    <row r="557" spans="1:36" x14ac:dyDescent="0.25">
      <c r="A557" s="50" t="str">
        <f t="shared" si="168"/>
        <v/>
      </c>
      <c r="B557" s="5"/>
      <c r="C557" s="6"/>
      <c r="D557" s="7"/>
      <c r="E557" s="8"/>
      <c r="F557" s="8"/>
      <c r="G557" s="58" t="str">
        <f t="shared" ref="G557:I566" si="172">IF(AND(ISNUMBER($E557),ISNUMBER($F557)),MAX(MIN(NETWORKDAYS(IF($E557&lt;=VLOOKUP(G$6,Matrix_antal_dage,5,FALSE),VLOOKUP(G$6,Matrix_antal_dage,5,FALSE),$E557),IF($F557&gt;=VLOOKUP(G$6,Matrix_antal_dage,6,FALSE),VLOOKUP(G$6,Matrix_antal_dage,6,FALSE),$F557),helligdage),VLOOKUP(G$6,Matrix_antal_dage,7,FALSE)),0),"")</f>
        <v/>
      </c>
      <c r="H557" s="58" t="str">
        <f t="shared" si="172"/>
        <v/>
      </c>
      <c r="I557" s="58" t="str">
        <f t="shared" si="172"/>
        <v/>
      </c>
      <c r="K557" s="100" t="str">
        <f t="shared" si="166"/>
        <v/>
      </c>
      <c r="U557" s="101"/>
      <c r="V557" s="63" t="str">
        <f t="shared" si="156"/>
        <v/>
      </c>
      <c r="W557" s="63" t="str">
        <f t="shared" si="157"/>
        <v/>
      </c>
      <c r="X557" s="63" t="str">
        <f t="shared" si="158"/>
        <v/>
      </c>
      <c r="Y557" s="63" t="str">
        <f t="shared" si="159"/>
        <v/>
      </c>
      <c r="Z557" s="63" t="str">
        <f t="shared" si="160"/>
        <v/>
      </c>
      <c r="AA557" s="63" t="str">
        <f t="shared" si="161"/>
        <v/>
      </c>
      <c r="AB557" s="37"/>
      <c r="AC557" s="37"/>
      <c r="AD557" s="37"/>
      <c r="AE557" s="82" t="str">
        <f t="shared" si="162"/>
        <v/>
      </c>
      <c r="AF557" s="82" t="str">
        <f t="shared" si="163"/>
        <v/>
      </c>
      <c r="AG557" s="82" t="str">
        <f t="shared" si="164"/>
        <v/>
      </c>
      <c r="AH557" s="125" t="str">
        <f t="shared" si="167"/>
        <v/>
      </c>
      <c r="AI557" s="64" t="str">
        <f t="shared" si="165"/>
        <v/>
      </c>
      <c r="AJ557" s="45" t="str">
        <f>IFERROR(IF(ISNUMBER('Opsparede løndele dec21-feb22'!K555),AI557+'Opsparede løndele dec21-feb22'!K555,AI557),"")</f>
        <v/>
      </c>
    </row>
    <row r="558" spans="1:36" x14ac:dyDescent="0.25">
      <c r="A558" s="50" t="str">
        <f t="shared" si="168"/>
        <v/>
      </c>
      <c r="B558" s="5"/>
      <c r="C558" s="6"/>
      <c r="D558" s="7"/>
      <c r="E558" s="8"/>
      <c r="F558" s="8"/>
      <c r="G558" s="58" t="str">
        <f t="shared" si="172"/>
        <v/>
      </c>
      <c r="H558" s="58" t="str">
        <f t="shared" si="172"/>
        <v/>
      </c>
      <c r="I558" s="58" t="str">
        <f t="shared" si="172"/>
        <v/>
      </c>
      <c r="K558" s="100" t="str">
        <f t="shared" si="166"/>
        <v/>
      </c>
      <c r="U558" s="101"/>
      <c r="V558" s="63" t="str">
        <f t="shared" si="156"/>
        <v/>
      </c>
      <c r="W558" s="63" t="str">
        <f t="shared" si="157"/>
        <v/>
      </c>
      <c r="X558" s="63" t="str">
        <f t="shared" si="158"/>
        <v/>
      </c>
      <c r="Y558" s="63" t="str">
        <f t="shared" si="159"/>
        <v/>
      </c>
      <c r="Z558" s="63" t="str">
        <f t="shared" si="160"/>
        <v/>
      </c>
      <c r="AA558" s="63" t="str">
        <f t="shared" si="161"/>
        <v/>
      </c>
      <c r="AB558" s="37"/>
      <c r="AC558" s="37"/>
      <c r="AD558" s="37"/>
      <c r="AE558" s="82" t="str">
        <f t="shared" si="162"/>
        <v/>
      </c>
      <c r="AF558" s="82" t="str">
        <f t="shared" si="163"/>
        <v/>
      </c>
      <c r="AG558" s="82" t="str">
        <f t="shared" si="164"/>
        <v/>
      </c>
      <c r="AH558" s="125" t="str">
        <f t="shared" si="167"/>
        <v/>
      </c>
      <c r="AI558" s="64" t="str">
        <f t="shared" si="165"/>
        <v/>
      </c>
      <c r="AJ558" s="45" t="str">
        <f>IFERROR(IF(ISNUMBER('Opsparede løndele dec21-feb22'!K556),AI558+'Opsparede løndele dec21-feb22'!K556,AI558),"")</f>
        <v/>
      </c>
    </row>
    <row r="559" spans="1:36" x14ac:dyDescent="0.25">
      <c r="A559" s="50" t="str">
        <f t="shared" si="168"/>
        <v/>
      </c>
      <c r="B559" s="5"/>
      <c r="C559" s="6"/>
      <c r="D559" s="7"/>
      <c r="E559" s="8"/>
      <c r="F559" s="8"/>
      <c r="G559" s="58" t="str">
        <f t="shared" si="172"/>
        <v/>
      </c>
      <c r="H559" s="58" t="str">
        <f t="shared" si="172"/>
        <v/>
      </c>
      <c r="I559" s="58" t="str">
        <f t="shared" si="172"/>
        <v/>
      </c>
      <c r="K559" s="100" t="str">
        <f t="shared" si="166"/>
        <v/>
      </c>
      <c r="U559" s="101"/>
      <c r="V559" s="63" t="str">
        <f t="shared" si="156"/>
        <v/>
      </c>
      <c r="W559" s="63" t="str">
        <f t="shared" si="157"/>
        <v/>
      </c>
      <c r="X559" s="63" t="str">
        <f t="shared" si="158"/>
        <v/>
      </c>
      <c r="Y559" s="63" t="str">
        <f t="shared" si="159"/>
        <v/>
      </c>
      <c r="Z559" s="63" t="str">
        <f t="shared" si="160"/>
        <v/>
      </c>
      <c r="AA559" s="63" t="str">
        <f t="shared" si="161"/>
        <v/>
      </c>
      <c r="AB559" s="37"/>
      <c r="AC559" s="37"/>
      <c r="AD559" s="37"/>
      <c r="AE559" s="82" t="str">
        <f t="shared" si="162"/>
        <v/>
      </c>
      <c r="AF559" s="82" t="str">
        <f t="shared" si="163"/>
        <v/>
      </c>
      <c r="AG559" s="82" t="str">
        <f t="shared" si="164"/>
        <v/>
      </c>
      <c r="AH559" s="125" t="str">
        <f t="shared" si="167"/>
        <v/>
      </c>
      <c r="AI559" s="64" t="str">
        <f t="shared" si="165"/>
        <v/>
      </c>
      <c r="AJ559" s="45" t="str">
        <f>IFERROR(IF(ISNUMBER('Opsparede løndele dec21-feb22'!K557),AI559+'Opsparede løndele dec21-feb22'!K557,AI559),"")</f>
        <v/>
      </c>
    </row>
    <row r="560" spans="1:36" x14ac:dyDescent="0.25">
      <c r="A560" s="50" t="str">
        <f t="shared" si="168"/>
        <v/>
      </c>
      <c r="B560" s="5"/>
      <c r="C560" s="6"/>
      <c r="D560" s="7"/>
      <c r="E560" s="8"/>
      <c r="F560" s="8"/>
      <c r="G560" s="58" t="str">
        <f t="shared" si="172"/>
        <v/>
      </c>
      <c r="H560" s="58" t="str">
        <f t="shared" si="172"/>
        <v/>
      </c>
      <c r="I560" s="58" t="str">
        <f t="shared" si="172"/>
        <v/>
      </c>
      <c r="K560" s="100" t="str">
        <f t="shared" si="166"/>
        <v/>
      </c>
      <c r="U560" s="101"/>
      <c r="V560" s="63" t="str">
        <f t="shared" si="156"/>
        <v/>
      </c>
      <c r="W560" s="63" t="str">
        <f t="shared" si="157"/>
        <v/>
      </c>
      <c r="X560" s="63" t="str">
        <f t="shared" si="158"/>
        <v/>
      </c>
      <c r="Y560" s="63" t="str">
        <f t="shared" si="159"/>
        <v/>
      </c>
      <c r="Z560" s="63" t="str">
        <f t="shared" si="160"/>
        <v/>
      </c>
      <c r="AA560" s="63" t="str">
        <f t="shared" si="161"/>
        <v/>
      </c>
      <c r="AB560" s="37"/>
      <c r="AC560" s="37"/>
      <c r="AD560" s="37"/>
      <c r="AE560" s="82" t="str">
        <f t="shared" si="162"/>
        <v/>
      </c>
      <c r="AF560" s="82" t="str">
        <f t="shared" si="163"/>
        <v/>
      </c>
      <c r="AG560" s="82" t="str">
        <f t="shared" si="164"/>
        <v/>
      </c>
      <c r="AH560" s="125" t="str">
        <f t="shared" si="167"/>
        <v/>
      </c>
      <c r="AI560" s="64" t="str">
        <f t="shared" si="165"/>
        <v/>
      </c>
      <c r="AJ560" s="45" t="str">
        <f>IFERROR(IF(ISNUMBER('Opsparede løndele dec21-feb22'!K558),AI560+'Opsparede løndele dec21-feb22'!K558,AI560),"")</f>
        <v/>
      </c>
    </row>
    <row r="561" spans="1:36" x14ac:dyDescent="0.25">
      <c r="A561" s="50" t="str">
        <f t="shared" si="168"/>
        <v/>
      </c>
      <c r="B561" s="5"/>
      <c r="C561" s="6"/>
      <c r="D561" s="7"/>
      <c r="E561" s="8"/>
      <c r="F561" s="8"/>
      <c r="G561" s="58" t="str">
        <f t="shared" si="172"/>
        <v/>
      </c>
      <c r="H561" s="58" t="str">
        <f t="shared" si="172"/>
        <v/>
      </c>
      <c r="I561" s="58" t="str">
        <f t="shared" si="172"/>
        <v/>
      </c>
      <c r="K561" s="100" t="str">
        <f t="shared" si="166"/>
        <v/>
      </c>
      <c r="U561" s="101"/>
      <c r="V561" s="63" t="str">
        <f t="shared" si="156"/>
        <v/>
      </c>
      <c r="W561" s="63" t="str">
        <f t="shared" si="157"/>
        <v/>
      </c>
      <c r="X561" s="63" t="str">
        <f t="shared" si="158"/>
        <v/>
      </c>
      <c r="Y561" s="63" t="str">
        <f t="shared" si="159"/>
        <v/>
      </c>
      <c r="Z561" s="63" t="str">
        <f t="shared" si="160"/>
        <v/>
      </c>
      <c r="AA561" s="63" t="str">
        <f t="shared" si="161"/>
        <v/>
      </c>
      <c r="AB561" s="37"/>
      <c r="AC561" s="37"/>
      <c r="AD561" s="37"/>
      <c r="AE561" s="82" t="str">
        <f t="shared" si="162"/>
        <v/>
      </c>
      <c r="AF561" s="82" t="str">
        <f t="shared" si="163"/>
        <v/>
      </c>
      <c r="AG561" s="82" t="str">
        <f t="shared" si="164"/>
        <v/>
      </c>
      <c r="AH561" s="125" t="str">
        <f t="shared" si="167"/>
        <v/>
      </c>
      <c r="AI561" s="64" t="str">
        <f t="shared" si="165"/>
        <v/>
      </c>
      <c r="AJ561" s="45" t="str">
        <f>IFERROR(IF(ISNUMBER('Opsparede løndele dec21-feb22'!K559),AI561+'Opsparede løndele dec21-feb22'!K559,AI561),"")</f>
        <v/>
      </c>
    </row>
    <row r="562" spans="1:36" x14ac:dyDescent="0.25">
      <c r="A562" s="50" t="str">
        <f t="shared" si="168"/>
        <v/>
      </c>
      <c r="B562" s="5"/>
      <c r="C562" s="6"/>
      <c r="D562" s="7"/>
      <c r="E562" s="8"/>
      <c r="F562" s="8"/>
      <c r="G562" s="58" t="str">
        <f t="shared" si="172"/>
        <v/>
      </c>
      <c r="H562" s="58" t="str">
        <f t="shared" si="172"/>
        <v/>
      </c>
      <c r="I562" s="58" t="str">
        <f t="shared" si="172"/>
        <v/>
      </c>
      <c r="K562" s="100" t="str">
        <f t="shared" si="166"/>
        <v/>
      </c>
      <c r="U562" s="101"/>
      <c r="V562" s="63" t="str">
        <f t="shared" si="156"/>
        <v/>
      </c>
      <c r="W562" s="63" t="str">
        <f t="shared" si="157"/>
        <v/>
      </c>
      <c r="X562" s="63" t="str">
        <f t="shared" si="158"/>
        <v/>
      </c>
      <c r="Y562" s="63" t="str">
        <f t="shared" si="159"/>
        <v/>
      </c>
      <c r="Z562" s="63" t="str">
        <f t="shared" si="160"/>
        <v/>
      </c>
      <c r="AA562" s="63" t="str">
        <f t="shared" si="161"/>
        <v/>
      </c>
      <c r="AB562" s="37"/>
      <c r="AC562" s="37"/>
      <c r="AD562" s="37"/>
      <c r="AE562" s="82" t="str">
        <f t="shared" si="162"/>
        <v/>
      </c>
      <c r="AF562" s="82" t="str">
        <f t="shared" si="163"/>
        <v/>
      </c>
      <c r="AG562" s="82" t="str">
        <f t="shared" si="164"/>
        <v/>
      </c>
      <c r="AH562" s="125" t="str">
        <f t="shared" si="167"/>
        <v/>
      </c>
      <c r="AI562" s="64" t="str">
        <f t="shared" si="165"/>
        <v/>
      </c>
      <c r="AJ562" s="45" t="str">
        <f>IFERROR(IF(ISNUMBER('Opsparede løndele dec21-feb22'!K560),AI562+'Opsparede løndele dec21-feb22'!K560,AI562),"")</f>
        <v/>
      </c>
    </row>
    <row r="563" spans="1:36" x14ac:dyDescent="0.25">
      <c r="A563" s="50" t="str">
        <f t="shared" si="168"/>
        <v/>
      </c>
      <c r="B563" s="5"/>
      <c r="C563" s="6"/>
      <c r="D563" s="7"/>
      <c r="E563" s="8"/>
      <c r="F563" s="8"/>
      <c r="G563" s="58" t="str">
        <f t="shared" si="172"/>
        <v/>
      </c>
      <c r="H563" s="58" t="str">
        <f t="shared" si="172"/>
        <v/>
      </c>
      <c r="I563" s="58" t="str">
        <f t="shared" si="172"/>
        <v/>
      </c>
      <c r="K563" s="100" t="str">
        <f t="shared" si="166"/>
        <v/>
      </c>
      <c r="U563" s="101"/>
      <c r="V563" s="63" t="str">
        <f t="shared" si="156"/>
        <v/>
      </c>
      <c r="W563" s="63" t="str">
        <f t="shared" si="157"/>
        <v/>
      </c>
      <c r="X563" s="63" t="str">
        <f t="shared" si="158"/>
        <v/>
      </c>
      <c r="Y563" s="63" t="str">
        <f t="shared" si="159"/>
        <v/>
      </c>
      <c r="Z563" s="63" t="str">
        <f t="shared" si="160"/>
        <v/>
      </c>
      <c r="AA563" s="63" t="str">
        <f t="shared" si="161"/>
        <v/>
      </c>
      <c r="AB563" s="37"/>
      <c r="AC563" s="37"/>
      <c r="AD563" s="37"/>
      <c r="AE563" s="82" t="str">
        <f t="shared" si="162"/>
        <v/>
      </c>
      <c r="AF563" s="82" t="str">
        <f t="shared" si="163"/>
        <v/>
      </c>
      <c r="AG563" s="82" t="str">
        <f t="shared" si="164"/>
        <v/>
      </c>
      <c r="AH563" s="125" t="str">
        <f t="shared" si="167"/>
        <v/>
      </c>
      <c r="AI563" s="64" t="str">
        <f t="shared" si="165"/>
        <v/>
      </c>
      <c r="AJ563" s="45" t="str">
        <f>IFERROR(IF(ISNUMBER('Opsparede løndele dec21-feb22'!K561),AI563+'Opsparede løndele dec21-feb22'!K561,AI563),"")</f>
        <v/>
      </c>
    </row>
    <row r="564" spans="1:36" x14ac:dyDescent="0.25">
      <c r="A564" s="50" t="str">
        <f t="shared" si="168"/>
        <v/>
      </c>
      <c r="B564" s="5"/>
      <c r="C564" s="6"/>
      <c r="D564" s="7"/>
      <c r="E564" s="8"/>
      <c r="F564" s="8"/>
      <c r="G564" s="58" t="str">
        <f t="shared" si="172"/>
        <v/>
      </c>
      <c r="H564" s="58" t="str">
        <f t="shared" si="172"/>
        <v/>
      </c>
      <c r="I564" s="58" t="str">
        <f t="shared" si="172"/>
        <v/>
      </c>
      <c r="K564" s="100" t="str">
        <f t="shared" si="166"/>
        <v/>
      </c>
      <c r="U564" s="101"/>
      <c r="V564" s="63" t="str">
        <f t="shared" si="156"/>
        <v/>
      </c>
      <c r="W564" s="63" t="str">
        <f t="shared" si="157"/>
        <v/>
      </c>
      <c r="X564" s="63" t="str">
        <f t="shared" si="158"/>
        <v/>
      </c>
      <c r="Y564" s="63" t="str">
        <f t="shared" si="159"/>
        <v/>
      </c>
      <c r="Z564" s="63" t="str">
        <f t="shared" si="160"/>
        <v/>
      </c>
      <c r="AA564" s="63" t="str">
        <f t="shared" si="161"/>
        <v/>
      </c>
      <c r="AB564" s="37"/>
      <c r="AC564" s="37"/>
      <c r="AD564" s="37"/>
      <c r="AE564" s="82" t="str">
        <f t="shared" si="162"/>
        <v/>
      </c>
      <c r="AF564" s="82" t="str">
        <f t="shared" si="163"/>
        <v/>
      </c>
      <c r="AG564" s="82" t="str">
        <f t="shared" si="164"/>
        <v/>
      </c>
      <c r="AH564" s="125" t="str">
        <f t="shared" si="167"/>
        <v/>
      </c>
      <c r="AI564" s="64" t="str">
        <f t="shared" si="165"/>
        <v/>
      </c>
      <c r="AJ564" s="45" t="str">
        <f>IFERROR(IF(ISNUMBER('Opsparede løndele dec21-feb22'!K562),AI564+'Opsparede løndele dec21-feb22'!K562,AI564),"")</f>
        <v/>
      </c>
    </row>
    <row r="565" spans="1:36" x14ac:dyDescent="0.25">
      <c r="A565" s="50" t="str">
        <f t="shared" si="168"/>
        <v/>
      </c>
      <c r="B565" s="5"/>
      <c r="C565" s="6"/>
      <c r="D565" s="7"/>
      <c r="E565" s="8"/>
      <c r="F565" s="8"/>
      <c r="G565" s="58" t="str">
        <f t="shared" si="172"/>
        <v/>
      </c>
      <c r="H565" s="58" t="str">
        <f t="shared" si="172"/>
        <v/>
      </c>
      <c r="I565" s="58" t="str">
        <f t="shared" si="172"/>
        <v/>
      </c>
      <c r="K565" s="100" t="str">
        <f t="shared" si="166"/>
        <v/>
      </c>
      <c r="U565" s="101"/>
      <c r="V565" s="63" t="str">
        <f t="shared" si="156"/>
        <v/>
      </c>
      <c r="W565" s="63" t="str">
        <f t="shared" si="157"/>
        <v/>
      </c>
      <c r="X565" s="63" t="str">
        <f t="shared" si="158"/>
        <v/>
      </c>
      <c r="Y565" s="63" t="str">
        <f t="shared" si="159"/>
        <v/>
      </c>
      <c r="Z565" s="63" t="str">
        <f t="shared" si="160"/>
        <v/>
      </c>
      <c r="AA565" s="63" t="str">
        <f t="shared" si="161"/>
        <v/>
      </c>
      <c r="AB565" s="37"/>
      <c r="AC565" s="37"/>
      <c r="AD565" s="37"/>
      <c r="AE565" s="82" t="str">
        <f t="shared" si="162"/>
        <v/>
      </c>
      <c r="AF565" s="82" t="str">
        <f t="shared" si="163"/>
        <v/>
      </c>
      <c r="AG565" s="82" t="str">
        <f t="shared" si="164"/>
        <v/>
      </c>
      <c r="AH565" s="125" t="str">
        <f t="shared" si="167"/>
        <v/>
      </c>
      <c r="AI565" s="64" t="str">
        <f t="shared" si="165"/>
        <v/>
      </c>
      <c r="AJ565" s="45" t="str">
        <f>IFERROR(IF(ISNUMBER('Opsparede løndele dec21-feb22'!K563),AI565+'Opsparede løndele dec21-feb22'!K563,AI565),"")</f>
        <v/>
      </c>
    </row>
    <row r="566" spans="1:36" x14ac:dyDescent="0.25">
      <c r="A566" s="50" t="str">
        <f t="shared" si="168"/>
        <v/>
      </c>
      <c r="B566" s="5"/>
      <c r="C566" s="6"/>
      <c r="D566" s="7"/>
      <c r="E566" s="8"/>
      <c r="F566" s="8"/>
      <c r="G566" s="58" t="str">
        <f t="shared" si="172"/>
        <v/>
      </c>
      <c r="H566" s="58" t="str">
        <f t="shared" si="172"/>
        <v/>
      </c>
      <c r="I566" s="58" t="str">
        <f t="shared" si="172"/>
        <v/>
      </c>
      <c r="K566" s="100" t="str">
        <f t="shared" si="166"/>
        <v/>
      </c>
      <c r="U566" s="101"/>
      <c r="V566" s="63" t="str">
        <f t="shared" si="156"/>
        <v/>
      </c>
      <c r="W566" s="63" t="str">
        <f t="shared" si="157"/>
        <v/>
      </c>
      <c r="X566" s="63" t="str">
        <f t="shared" si="158"/>
        <v/>
      </c>
      <c r="Y566" s="63" t="str">
        <f t="shared" si="159"/>
        <v/>
      </c>
      <c r="Z566" s="63" t="str">
        <f t="shared" si="160"/>
        <v/>
      </c>
      <c r="AA566" s="63" t="str">
        <f t="shared" si="161"/>
        <v/>
      </c>
      <c r="AB566" s="37"/>
      <c r="AC566" s="37"/>
      <c r="AD566" s="37"/>
      <c r="AE566" s="82" t="str">
        <f t="shared" si="162"/>
        <v/>
      </c>
      <c r="AF566" s="82" t="str">
        <f t="shared" si="163"/>
        <v/>
      </c>
      <c r="AG566" s="82" t="str">
        <f t="shared" si="164"/>
        <v/>
      </c>
      <c r="AH566" s="125" t="str">
        <f t="shared" si="167"/>
        <v/>
      </c>
      <c r="AI566" s="64" t="str">
        <f t="shared" si="165"/>
        <v/>
      </c>
      <c r="AJ566" s="45" t="str">
        <f>IFERROR(IF(ISNUMBER('Opsparede løndele dec21-feb22'!K564),AI566+'Opsparede løndele dec21-feb22'!K564,AI566),"")</f>
        <v/>
      </c>
    </row>
    <row r="567" spans="1:36" x14ac:dyDescent="0.25">
      <c r="A567" s="50" t="str">
        <f t="shared" si="168"/>
        <v/>
      </c>
      <c r="B567" s="5"/>
      <c r="C567" s="6"/>
      <c r="D567" s="7"/>
      <c r="E567" s="8"/>
      <c r="F567" s="8"/>
      <c r="G567" s="58" t="str">
        <f t="shared" ref="G567:I576" si="173">IF(AND(ISNUMBER($E567),ISNUMBER($F567)),MAX(MIN(NETWORKDAYS(IF($E567&lt;=VLOOKUP(G$6,Matrix_antal_dage,5,FALSE),VLOOKUP(G$6,Matrix_antal_dage,5,FALSE),$E567),IF($F567&gt;=VLOOKUP(G$6,Matrix_antal_dage,6,FALSE),VLOOKUP(G$6,Matrix_antal_dage,6,FALSE),$F567),helligdage),VLOOKUP(G$6,Matrix_antal_dage,7,FALSE)),0),"")</f>
        <v/>
      </c>
      <c r="H567" s="58" t="str">
        <f t="shared" si="173"/>
        <v/>
      </c>
      <c r="I567" s="58" t="str">
        <f t="shared" si="173"/>
        <v/>
      </c>
      <c r="K567" s="100" t="str">
        <f t="shared" si="166"/>
        <v/>
      </c>
      <c r="U567" s="101"/>
      <c r="V567" s="63" t="str">
        <f t="shared" si="156"/>
        <v/>
      </c>
      <c r="W567" s="63" t="str">
        <f t="shared" si="157"/>
        <v/>
      </c>
      <c r="X567" s="63" t="str">
        <f t="shared" si="158"/>
        <v/>
      </c>
      <c r="Y567" s="63" t="str">
        <f t="shared" si="159"/>
        <v/>
      </c>
      <c r="Z567" s="63" t="str">
        <f t="shared" si="160"/>
        <v/>
      </c>
      <c r="AA567" s="63" t="str">
        <f t="shared" si="161"/>
        <v/>
      </c>
      <c r="AB567" s="37"/>
      <c r="AC567" s="37"/>
      <c r="AD567" s="37"/>
      <c r="AE567" s="82" t="str">
        <f t="shared" si="162"/>
        <v/>
      </c>
      <c r="AF567" s="82" t="str">
        <f t="shared" si="163"/>
        <v/>
      </c>
      <c r="AG567" s="82" t="str">
        <f t="shared" si="164"/>
        <v/>
      </c>
      <c r="AH567" s="125" t="str">
        <f t="shared" si="167"/>
        <v/>
      </c>
      <c r="AI567" s="64" t="str">
        <f t="shared" si="165"/>
        <v/>
      </c>
      <c r="AJ567" s="45" t="str">
        <f>IFERROR(IF(ISNUMBER('Opsparede løndele dec21-feb22'!K565),AI567+'Opsparede løndele dec21-feb22'!K565,AI567),"")</f>
        <v/>
      </c>
    </row>
    <row r="568" spans="1:36" x14ac:dyDescent="0.25">
      <c r="A568" s="50" t="str">
        <f t="shared" si="168"/>
        <v/>
      </c>
      <c r="B568" s="5"/>
      <c r="C568" s="6"/>
      <c r="D568" s="7"/>
      <c r="E568" s="8"/>
      <c r="F568" s="8"/>
      <c r="G568" s="58" t="str">
        <f t="shared" si="173"/>
        <v/>
      </c>
      <c r="H568" s="58" t="str">
        <f t="shared" si="173"/>
        <v/>
      </c>
      <c r="I568" s="58" t="str">
        <f t="shared" si="173"/>
        <v/>
      </c>
      <c r="K568" s="100" t="str">
        <f t="shared" si="166"/>
        <v/>
      </c>
      <c r="U568" s="101"/>
      <c r="V568" s="63" t="str">
        <f t="shared" si="156"/>
        <v/>
      </c>
      <c r="W568" s="63" t="str">
        <f t="shared" si="157"/>
        <v/>
      </c>
      <c r="X568" s="63" t="str">
        <f t="shared" si="158"/>
        <v/>
      </c>
      <c r="Y568" s="63" t="str">
        <f t="shared" si="159"/>
        <v/>
      </c>
      <c r="Z568" s="63" t="str">
        <f t="shared" si="160"/>
        <v/>
      </c>
      <c r="AA568" s="63" t="str">
        <f t="shared" si="161"/>
        <v/>
      </c>
      <c r="AB568" s="37"/>
      <c r="AC568" s="37"/>
      <c r="AD568" s="37"/>
      <c r="AE568" s="82" t="str">
        <f t="shared" si="162"/>
        <v/>
      </c>
      <c r="AF568" s="82" t="str">
        <f t="shared" si="163"/>
        <v/>
      </c>
      <c r="AG568" s="82" t="str">
        <f t="shared" si="164"/>
        <v/>
      </c>
      <c r="AH568" s="125" t="str">
        <f t="shared" si="167"/>
        <v/>
      </c>
      <c r="AI568" s="64" t="str">
        <f t="shared" si="165"/>
        <v/>
      </c>
      <c r="AJ568" s="45" t="str">
        <f>IFERROR(IF(ISNUMBER('Opsparede løndele dec21-feb22'!K566),AI568+'Opsparede løndele dec21-feb22'!K566,AI568),"")</f>
        <v/>
      </c>
    </row>
    <row r="569" spans="1:36" x14ac:dyDescent="0.25">
      <c r="A569" s="50" t="str">
        <f t="shared" si="168"/>
        <v/>
      </c>
      <c r="B569" s="5"/>
      <c r="C569" s="6"/>
      <c r="D569" s="7"/>
      <c r="E569" s="8"/>
      <c r="F569" s="8"/>
      <c r="G569" s="58" t="str">
        <f t="shared" si="173"/>
        <v/>
      </c>
      <c r="H569" s="58" t="str">
        <f t="shared" si="173"/>
        <v/>
      </c>
      <c r="I569" s="58" t="str">
        <f t="shared" si="173"/>
        <v/>
      </c>
      <c r="K569" s="100" t="str">
        <f t="shared" si="166"/>
        <v/>
      </c>
      <c r="U569" s="101"/>
      <c r="V569" s="63" t="str">
        <f t="shared" si="156"/>
        <v/>
      </c>
      <c r="W569" s="63" t="str">
        <f t="shared" si="157"/>
        <v/>
      </c>
      <c r="X569" s="63" t="str">
        <f t="shared" si="158"/>
        <v/>
      </c>
      <c r="Y569" s="63" t="str">
        <f t="shared" si="159"/>
        <v/>
      </c>
      <c r="Z569" s="63" t="str">
        <f t="shared" si="160"/>
        <v/>
      </c>
      <c r="AA569" s="63" t="str">
        <f t="shared" si="161"/>
        <v/>
      </c>
      <c r="AB569" s="37"/>
      <c r="AC569" s="37"/>
      <c r="AD569" s="37"/>
      <c r="AE569" s="82" t="str">
        <f t="shared" si="162"/>
        <v/>
      </c>
      <c r="AF569" s="82" t="str">
        <f t="shared" si="163"/>
        <v/>
      </c>
      <c r="AG569" s="82" t="str">
        <f t="shared" si="164"/>
        <v/>
      </c>
      <c r="AH569" s="125" t="str">
        <f t="shared" si="167"/>
        <v/>
      </c>
      <c r="AI569" s="64" t="str">
        <f t="shared" si="165"/>
        <v/>
      </c>
      <c r="AJ569" s="45" t="str">
        <f>IFERROR(IF(ISNUMBER('Opsparede løndele dec21-feb22'!K567),AI569+'Opsparede løndele dec21-feb22'!K567,AI569),"")</f>
        <v/>
      </c>
    </row>
    <row r="570" spans="1:36" x14ac:dyDescent="0.25">
      <c r="A570" s="50" t="str">
        <f t="shared" si="168"/>
        <v/>
      </c>
      <c r="B570" s="5"/>
      <c r="C570" s="6"/>
      <c r="D570" s="7"/>
      <c r="E570" s="8"/>
      <c r="F570" s="8"/>
      <c r="G570" s="58" t="str">
        <f t="shared" si="173"/>
        <v/>
      </c>
      <c r="H570" s="58" t="str">
        <f t="shared" si="173"/>
        <v/>
      </c>
      <c r="I570" s="58" t="str">
        <f t="shared" si="173"/>
        <v/>
      </c>
      <c r="K570" s="100" t="str">
        <f t="shared" si="166"/>
        <v/>
      </c>
      <c r="U570" s="101"/>
      <c r="V570" s="63" t="str">
        <f t="shared" si="156"/>
        <v/>
      </c>
      <c r="W570" s="63" t="str">
        <f t="shared" si="157"/>
        <v/>
      </c>
      <c r="X570" s="63" t="str">
        <f t="shared" si="158"/>
        <v/>
      </c>
      <c r="Y570" s="63" t="str">
        <f t="shared" si="159"/>
        <v/>
      </c>
      <c r="Z570" s="63" t="str">
        <f t="shared" si="160"/>
        <v/>
      </c>
      <c r="AA570" s="63" t="str">
        <f t="shared" si="161"/>
        <v/>
      </c>
      <c r="AB570" s="37"/>
      <c r="AC570" s="37"/>
      <c r="AD570" s="37"/>
      <c r="AE570" s="82" t="str">
        <f t="shared" si="162"/>
        <v/>
      </c>
      <c r="AF570" s="82" t="str">
        <f t="shared" si="163"/>
        <v/>
      </c>
      <c r="AG570" s="82" t="str">
        <f t="shared" si="164"/>
        <v/>
      </c>
      <c r="AH570" s="125" t="str">
        <f t="shared" si="167"/>
        <v/>
      </c>
      <c r="AI570" s="64" t="str">
        <f t="shared" si="165"/>
        <v/>
      </c>
      <c r="AJ570" s="45" t="str">
        <f>IFERROR(IF(ISNUMBER('Opsparede løndele dec21-feb22'!K568),AI570+'Opsparede løndele dec21-feb22'!K568,AI570),"")</f>
        <v/>
      </c>
    </row>
    <row r="571" spans="1:36" x14ac:dyDescent="0.25">
      <c r="A571" s="50" t="str">
        <f t="shared" si="168"/>
        <v/>
      </c>
      <c r="B571" s="5"/>
      <c r="C571" s="6"/>
      <c r="D571" s="7"/>
      <c r="E571" s="8"/>
      <c r="F571" s="8"/>
      <c r="G571" s="58" t="str">
        <f t="shared" si="173"/>
        <v/>
      </c>
      <c r="H571" s="58" t="str">
        <f t="shared" si="173"/>
        <v/>
      </c>
      <c r="I571" s="58" t="str">
        <f t="shared" si="173"/>
        <v/>
      </c>
      <c r="K571" s="100" t="str">
        <f t="shared" si="166"/>
        <v/>
      </c>
      <c r="U571" s="101"/>
      <c r="V571" s="63" t="str">
        <f t="shared" si="156"/>
        <v/>
      </c>
      <c r="W571" s="63" t="str">
        <f t="shared" si="157"/>
        <v/>
      </c>
      <c r="X571" s="63" t="str">
        <f t="shared" si="158"/>
        <v/>
      </c>
      <c r="Y571" s="63" t="str">
        <f t="shared" si="159"/>
        <v/>
      </c>
      <c r="Z571" s="63" t="str">
        <f t="shared" si="160"/>
        <v/>
      </c>
      <c r="AA571" s="63" t="str">
        <f t="shared" si="161"/>
        <v/>
      </c>
      <c r="AB571" s="37"/>
      <c r="AC571" s="37"/>
      <c r="AD571" s="37"/>
      <c r="AE571" s="82" t="str">
        <f t="shared" si="162"/>
        <v/>
      </c>
      <c r="AF571" s="82" t="str">
        <f t="shared" si="163"/>
        <v/>
      </c>
      <c r="AG571" s="82" t="str">
        <f t="shared" si="164"/>
        <v/>
      </c>
      <c r="AH571" s="125" t="str">
        <f t="shared" si="167"/>
        <v/>
      </c>
      <c r="AI571" s="64" t="str">
        <f t="shared" si="165"/>
        <v/>
      </c>
      <c r="AJ571" s="45" t="str">
        <f>IFERROR(IF(ISNUMBER('Opsparede løndele dec21-feb22'!K569),AI571+'Opsparede løndele dec21-feb22'!K569,AI571),"")</f>
        <v/>
      </c>
    </row>
    <row r="572" spans="1:36" x14ac:dyDescent="0.25">
      <c r="A572" s="50" t="str">
        <f t="shared" si="168"/>
        <v/>
      </c>
      <c r="B572" s="5"/>
      <c r="C572" s="6"/>
      <c r="D572" s="7"/>
      <c r="E572" s="8"/>
      <c r="F572" s="8"/>
      <c r="G572" s="58" t="str">
        <f t="shared" si="173"/>
        <v/>
      </c>
      <c r="H572" s="58" t="str">
        <f t="shared" si="173"/>
        <v/>
      </c>
      <c r="I572" s="58" t="str">
        <f t="shared" si="173"/>
        <v/>
      </c>
      <c r="K572" s="100" t="str">
        <f t="shared" si="166"/>
        <v/>
      </c>
      <c r="U572" s="101"/>
      <c r="V572" s="63" t="str">
        <f t="shared" si="156"/>
        <v/>
      </c>
      <c r="W572" s="63" t="str">
        <f t="shared" si="157"/>
        <v/>
      </c>
      <c r="X572" s="63" t="str">
        <f t="shared" si="158"/>
        <v/>
      </c>
      <c r="Y572" s="63" t="str">
        <f t="shared" si="159"/>
        <v/>
      </c>
      <c r="Z572" s="63" t="str">
        <f t="shared" si="160"/>
        <v/>
      </c>
      <c r="AA572" s="63" t="str">
        <f t="shared" si="161"/>
        <v/>
      </c>
      <c r="AB572" s="37"/>
      <c r="AC572" s="37"/>
      <c r="AD572" s="37"/>
      <c r="AE572" s="82" t="str">
        <f t="shared" si="162"/>
        <v/>
      </c>
      <c r="AF572" s="82" t="str">
        <f t="shared" si="163"/>
        <v/>
      </c>
      <c r="AG572" s="82" t="str">
        <f t="shared" si="164"/>
        <v/>
      </c>
      <c r="AH572" s="125" t="str">
        <f t="shared" si="167"/>
        <v/>
      </c>
      <c r="AI572" s="64" t="str">
        <f t="shared" si="165"/>
        <v/>
      </c>
      <c r="AJ572" s="45" t="str">
        <f>IFERROR(IF(ISNUMBER('Opsparede løndele dec21-feb22'!K570),AI572+'Opsparede løndele dec21-feb22'!K570,AI572),"")</f>
        <v/>
      </c>
    </row>
    <row r="573" spans="1:36" x14ac:dyDescent="0.25">
      <c r="A573" s="50" t="str">
        <f t="shared" si="168"/>
        <v/>
      </c>
      <c r="B573" s="5"/>
      <c r="C573" s="6"/>
      <c r="D573" s="7"/>
      <c r="E573" s="8"/>
      <c r="F573" s="8"/>
      <c r="G573" s="58" t="str">
        <f t="shared" si="173"/>
        <v/>
      </c>
      <c r="H573" s="58" t="str">
        <f t="shared" si="173"/>
        <v/>
      </c>
      <c r="I573" s="58" t="str">
        <f t="shared" si="173"/>
        <v/>
      </c>
      <c r="K573" s="100" t="str">
        <f t="shared" si="166"/>
        <v/>
      </c>
      <c r="U573" s="101"/>
      <c r="V573" s="63" t="str">
        <f t="shared" si="156"/>
        <v/>
      </c>
      <c r="W573" s="63" t="str">
        <f t="shared" si="157"/>
        <v/>
      </c>
      <c r="X573" s="63" t="str">
        <f t="shared" si="158"/>
        <v/>
      </c>
      <c r="Y573" s="63" t="str">
        <f t="shared" si="159"/>
        <v/>
      </c>
      <c r="Z573" s="63" t="str">
        <f t="shared" si="160"/>
        <v/>
      </c>
      <c r="AA573" s="63" t="str">
        <f t="shared" si="161"/>
        <v/>
      </c>
      <c r="AB573" s="37"/>
      <c r="AC573" s="37"/>
      <c r="AD573" s="37"/>
      <c r="AE573" s="82" t="str">
        <f t="shared" si="162"/>
        <v/>
      </c>
      <c r="AF573" s="82" t="str">
        <f t="shared" si="163"/>
        <v/>
      </c>
      <c r="AG573" s="82" t="str">
        <f t="shared" si="164"/>
        <v/>
      </c>
      <c r="AH573" s="125" t="str">
        <f t="shared" si="167"/>
        <v/>
      </c>
      <c r="AI573" s="64" t="str">
        <f t="shared" si="165"/>
        <v/>
      </c>
      <c r="AJ573" s="45" t="str">
        <f>IFERROR(IF(ISNUMBER('Opsparede løndele dec21-feb22'!K571),AI573+'Opsparede løndele dec21-feb22'!K571,AI573),"")</f>
        <v/>
      </c>
    </row>
    <row r="574" spans="1:36" x14ac:dyDescent="0.25">
      <c r="A574" s="50" t="str">
        <f t="shared" si="168"/>
        <v/>
      </c>
      <c r="B574" s="5"/>
      <c r="C574" s="6"/>
      <c r="D574" s="7"/>
      <c r="E574" s="8"/>
      <c r="F574" s="8"/>
      <c r="G574" s="58" t="str">
        <f t="shared" si="173"/>
        <v/>
      </c>
      <c r="H574" s="58" t="str">
        <f t="shared" si="173"/>
        <v/>
      </c>
      <c r="I574" s="58" t="str">
        <f t="shared" si="173"/>
        <v/>
      </c>
      <c r="K574" s="100" t="str">
        <f t="shared" si="166"/>
        <v/>
      </c>
      <c r="U574" s="101"/>
      <c r="V574" s="63" t="str">
        <f t="shared" si="156"/>
        <v/>
      </c>
      <c r="W574" s="63" t="str">
        <f t="shared" si="157"/>
        <v/>
      </c>
      <c r="X574" s="63" t="str">
        <f t="shared" si="158"/>
        <v/>
      </c>
      <c r="Y574" s="63" t="str">
        <f t="shared" si="159"/>
        <v/>
      </c>
      <c r="Z574" s="63" t="str">
        <f t="shared" si="160"/>
        <v/>
      </c>
      <c r="AA574" s="63" t="str">
        <f t="shared" si="161"/>
        <v/>
      </c>
      <c r="AB574" s="37"/>
      <c r="AC574" s="37"/>
      <c r="AD574" s="37"/>
      <c r="AE574" s="82" t="str">
        <f t="shared" si="162"/>
        <v/>
      </c>
      <c r="AF574" s="82" t="str">
        <f t="shared" si="163"/>
        <v/>
      </c>
      <c r="AG574" s="82" t="str">
        <f t="shared" si="164"/>
        <v/>
      </c>
      <c r="AH574" s="125" t="str">
        <f t="shared" si="167"/>
        <v/>
      </c>
      <c r="AI574" s="64" t="str">
        <f t="shared" si="165"/>
        <v/>
      </c>
      <c r="AJ574" s="45" t="str">
        <f>IFERROR(IF(ISNUMBER('Opsparede løndele dec21-feb22'!K572),AI574+'Opsparede løndele dec21-feb22'!K572,AI574),"")</f>
        <v/>
      </c>
    </row>
    <row r="575" spans="1:36" x14ac:dyDescent="0.25">
      <c r="A575" s="50" t="str">
        <f t="shared" si="168"/>
        <v/>
      </c>
      <c r="B575" s="5"/>
      <c r="C575" s="6"/>
      <c r="D575" s="7"/>
      <c r="E575" s="8"/>
      <c r="F575" s="8"/>
      <c r="G575" s="58" t="str">
        <f t="shared" si="173"/>
        <v/>
      </c>
      <c r="H575" s="58" t="str">
        <f t="shared" si="173"/>
        <v/>
      </c>
      <c r="I575" s="58" t="str">
        <f t="shared" si="173"/>
        <v/>
      </c>
      <c r="K575" s="100" t="str">
        <f t="shared" si="166"/>
        <v/>
      </c>
      <c r="U575" s="101"/>
      <c r="V575" s="63" t="str">
        <f t="shared" si="156"/>
        <v/>
      </c>
      <c r="W575" s="63" t="str">
        <f t="shared" si="157"/>
        <v/>
      </c>
      <c r="X575" s="63" t="str">
        <f t="shared" si="158"/>
        <v/>
      </c>
      <c r="Y575" s="63" t="str">
        <f t="shared" si="159"/>
        <v/>
      </c>
      <c r="Z575" s="63" t="str">
        <f t="shared" si="160"/>
        <v/>
      </c>
      <c r="AA575" s="63" t="str">
        <f t="shared" si="161"/>
        <v/>
      </c>
      <c r="AB575" s="37"/>
      <c r="AC575" s="37"/>
      <c r="AD575" s="37"/>
      <c r="AE575" s="82" t="str">
        <f t="shared" si="162"/>
        <v/>
      </c>
      <c r="AF575" s="82" t="str">
        <f t="shared" si="163"/>
        <v/>
      </c>
      <c r="AG575" s="82" t="str">
        <f t="shared" si="164"/>
        <v/>
      </c>
      <c r="AH575" s="125" t="str">
        <f t="shared" si="167"/>
        <v/>
      </c>
      <c r="AI575" s="64" t="str">
        <f t="shared" si="165"/>
        <v/>
      </c>
      <c r="AJ575" s="45" t="str">
        <f>IFERROR(IF(ISNUMBER('Opsparede løndele dec21-feb22'!K573),AI575+'Opsparede løndele dec21-feb22'!K573,AI575),"")</f>
        <v/>
      </c>
    </row>
    <row r="576" spans="1:36" x14ac:dyDescent="0.25">
      <c r="A576" s="50" t="str">
        <f t="shared" si="168"/>
        <v/>
      </c>
      <c r="B576" s="5"/>
      <c r="C576" s="6"/>
      <c r="D576" s="7"/>
      <c r="E576" s="8"/>
      <c r="F576" s="8"/>
      <c r="G576" s="58" t="str">
        <f t="shared" si="173"/>
        <v/>
      </c>
      <c r="H576" s="58" t="str">
        <f t="shared" si="173"/>
        <v/>
      </c>
      <c r="I576" s="58" t="str">
        <f t="shared" si="173"/>
        <v/>
      </c>
      <c r="K576" s="100" t="str">
        <f t="shared" si="166"/>
        <v/>
      </c>
      <c r="U576" s="101"/>
      <c r="V576" s="63" t="str">
        <f t="shared" si="156"/>
        <v/>
      </c>
      <c r="W576" s="63" t="str">
        <f t="shared" si="157"/>
        <v/>
      </c>
      <c r="X576" s="63" t="str">
        <f t="shared" si="158"/>
        <v/>
      </c>
      <c r="Y576" s="63" t="str">
        <f t="shared" si="159"/>
        <v/>
      </c>
      <c r="Z576" s="63" t="str">
        <f t="shared" si="160"/>
        <v/>
      </c>
      <c r="AA576" s="63" t="str">
        <f t="shared" si="161"/>
        <v/>
      </c>
      <c r="AB576" s="37"/>
      <c r="AC576" s="37"/>
      <c r="AD576" s="37"/>
      <c r="AE576" s="82" t="str">
        <f t="shared" si="162"/>
        <v/>
      </c>
      <c r="AF576" s="82" t="str">
        <f t="shared" si="163"/>
        <v/>
      </c>
      <c r="AG576" s="82" t="str">
        <f t="shared" si="164"/>
        <v/>
      </c>
      <c r="AH576" s="125" t="str">
        <f t="shared" si="167"/>
        <v/>
      </c>
      <c r="AI576" s="64" t="str">
        <f t="shared" si="165"/>
        <v/>
      </c>
      <c r="AJ576" s="45" t="str">
        <f>IFERROR(IF(ISNUMBER('Opsparede løndele dec21-feb22'!K574),AI576+'Opsparede løndele dec21-feb22'!K574,AI576),"")</f>
        <v/>
      </c>
    </row>
    <row r="577" spans="1:36" x14ac:dyDescent="0.25">
      <c r="A577" s="50" t="str">
        <f t="shared" si="168"/>
        <v/>
      </c>
      <c r="B577" s="5"/>
      <c r="C577" s="6"/>
      <c r="D577" s="7"/>
      <c r="E577" s="8"/>
      <c r="F577" s="8"/>
      <c r="G577" s="58" t="str">
        <f t="shared" ref="G577:I586" si="174">IF(AND(ISNUMBER($E577),ISNUMBER($F577)),MAX(MIN(NETWORKDAYS(IF($E577&lt;=VLOOKUP(G$6,Matrix_antal_dage,5,FALSE),VLOOKUP(G$6,Matrix_antal_dage,5,FALSE),$E577),IF($F577&gt;=VLOOKUP(G$6,Matrix_antal_dage,6,FALSE),VLOOKUP(G$6,Matrix_antal_dage,6,FALSE),$F577),helligdage),VLOOKUP(G$6,Matrix_antal_dage,7,FALSE)),0),"")</f>
        <v/>
      </c>
      <c r="H577" s="58" t="str">
        <f t="shared" si="174"/>
        <v/>
      </c>
      <c r="I577" s="58" t="str">
        <f t="shared" si="174"/>
        <v/>
      </c>
      <c r="K577" s="100" t="str">
        <f t="shared" si="166"/>
        <v/>
      </c>
      <c r="U577" s="101"/>
      <c r="V577" s="63" t="str">
        <f t="shared" si="156"/>
        <v/>
      </c>
      <c r="W577" s="63" t="str">
        <f t="shared" si="157"/>
        <v/>
      </c>
      <c r="X577" s="63" t="str">
        <f t="shared" si="158"/>
        <v/>
      </c>
      <c r="Y577" s="63" t="str">
        <f t="shared" si="159"/>
        <v/>
      </c>
      <c r="Z577" s="63" t="str">
        <f t="shared" si="160"/>
        <v/>
      </c>
      <c r="AA577" s="63" t="str">
        <f t="shared" si="161"/>
        <v/>
      </c>
      <c r="AB577" s="37"/>
      <c r="AC577" s="37"/>
      <c r="AD577" s="37"/>
      <c r="AE577" s="82" t="str">
        <f t="shared" si="162"/>
        <v/>
      </c>
      <c r="AF577" s="82" t="str">
        <f t="shared" si="163"/>
        <v/>
      </c>
      <c r="AG577" s="82" t="str">
        <f t="shared" si="164"/>
        <v/>
      </c>
      <c r="AH577" s="125" t="str">
        <f t="shared" si="167"/>
        <v/>
      </c>
      <c r="AI577" s="64" t="str">
        <f t="shared" si="165"/>
        <v/>
      </c>
      <c r="AJ577" s="45" t="str">
        <f>IFERROR(IF(ISNUMBER('Opsparede løndele dec21-feb22'!K575),AI577+'Opsparede løndele dec21-feb22'!K575,AI577),"")</f>
        <v/>
      </c>
    </row>
    <row r="578" spans="1:36" x14ac:dyDescent="0.25">
      <c r="A578" s="50" t="str">
        <f t="shared" si="168"/>
        <v/>
      </c>
      <c r="B578" s="5"/>
      <c r="C578" s="6"/>
      <c r="D578" s="7"/>
      <c r="E578" s="8"/>
      <c r="F578" s="8"/>
      <c r="G578" s="58" t="str">
        <f t="shared" si="174"/>
        <v/>
      </c>
      <c r="H578" s="58" t="str">
        <f t="shared" si="174"/>
        <v/>
      </c>
      <c r="I578" s="58" t="str">
        <f t="shared" si="174"/>
        <v/>
      </c>
      <c r="K578" s="100" t="str">
        <f t="shared" si="166"/>
        <v/>
      </c>
      <c r="U578" s="101"/>
      <c r="V578" s="63" t="str">
        <f t="shared" si="156"/>
        <v/>
      </c>
      <c r="W578" s="63" t="str">
        <f t="shared" si="157"/>
        <v/>
      </c>
      <c r="X578" s="63" t="str">
        <f t="shared" si="158"/>
        <v/>
      </c>
      <c r="Y578" s="63" t="str">
        <f t="shared" si="159"/>
        <v/>
      </c>
      <c r="Z578" s="63" t="str">
        <f t="shared" si="160"/>
        <v/>
      </c>
      <c r="AA578" s="63" t="str">
        <f t="shared" si="161"/>
        <v/>
      </c>
      <c r="AB578" s="37"/>
      <c r="AC578" s="37"/>
      <c r="AD578" s="37"/>
      <c r="AE578" s="82" t="str">
        <f t="shared" si="162"/>
        <v/>
      </c>
      <c r="AF578" s="82" t="str">
        <f t="shared" si="163"/>
        <v/>
      </c>
      <c r="AG578" s="82" t="str">
        <f t="shared" si="164"/>
        <v/>
      </c>
      <c r="AH578" s="125" t="str">
        <f t="shared" si="167"/>
        <v/>
      </c>
      <c r="AI578" s="64" t="str">
        <f t="shared" si="165"/>
        <v/>
      </c>
      <c r="AJ578" s="45" t="str">
        <f>IFERROR(IF(ISNUMBER('Opsparede løndele dec21-feb22'!K576),AI578+'Opsparede løndele dec21-feb22'!K576,AI578),"")</f>
        <v/>
      </c>
    </row>
    <row r="579" spans="1:36" x14ac:dyDescent="0.25">
      <c r="A579" s="50" t="str">
        <f t="shared" si="168"/>
        <v/>
      </c>
      <c r="B579" s="5"/>
      <c r="C579" s="6"/>
      <c r="D579" s="7"/>
      <c r="E579" s="8"/>
      <c r="F579" s="8"/>
      <c r="G579" s="58" t="str">
        <f t="shared" si="174"/>
        <v/>
      </c>
      <c r="H579" s="58" t="str">
        <f t="shared" si="174"/>
        <v/>
      </c>
      <c r="I579" s="58" t="str">
        <f t="shared" si="174"/>
        <v/>
      </c>
      <c r="K579" s="100" t="str">
        <f t="shared" si="166"/>
        <v/>
      </c>
      <c r="U579" s="101"/>
      <c r="V579" s="63" t="str">
        <f t="shared" si="156"/>
        <v/>
      </c>
      <c r="W579" s="63" t="str">
        <f t="shared" si="157"/>
        <v/>
      </c>
      <c r="X579" s="63" t="str">
        <f t="shared" si="158"/>
        <v/>
      </c>
      <c r="Y579" s="63" t="str">
        <f t="shared" si="159"/>
        <v/>
      </c>
      <c r="Z579" s="63" t="str">
        <f t="shared" si="160"/>
        <v/>
      </c>
      <c r="AA579" s="63" t="str">
        <f t="shared" si="161"/>
        <v/>
      </c>
      <c r="AB579" s="37"/>
      <c r="AC579" s="37"/>
      <c r="AD579" s="37"/>
      <c r="AE579" s="82" t="str">
        <f t="shared" si="162"/>
        <v/>
      </c>
      <c r="AF579" s="82" t="str">
        <f t="shared" si="163"/>
        <v/>
      </c>
      <c r="AG579" s="82" t="str">
        <f t="shared" si="164"/>
        <v/>
      </c>
      <c r="AH579" s="125" t="str">
        <f t="shared" si="167"/>
        <v/>
      </c>
      <c r="AI579" s="64" t="str">
        <f t="shared" si="165"/>
        <v/>
      </c>
      <c r="AJ579" s="45" t="str">
        <f>IFERROR(IF(ISNUMBER('Opsparede løndele dec21-feb22'!K577),AI579+'Opsparede løndele dec21-feb22'!K577,AI579),"")</f>
        <v/>
      </c>
    </row>
    <row r="580" spans="1:36" x14ac:dyDescent="0.25">
      <c r="A580" s="50" t="str">
        <f t="shared" si="168"/>
        <v/>
      </c>
      <c r="B580" s="5"/>
      <c r="C580" s="6"/>
      <c r="D580" s="7"/>
      <c r="E580" s="8"/>
      <c r="F580" s="8"/>
      <c r="G580" s="58" t="str">
        <f t="shared" si="174"/>
        <v/>
      </c>
      <c r="H580" s="58" t="str">
        <f t="shared" si="174"/>
        <v/>
      </c>
      <c r="I580" s="58" t="str">
        <f t="shared" si="174"/>
        <v/>
      </c>
      <c r="K580" s="100" t="str">
        <f t="shared" si="166"/>
        <v/>
      </c>
      <c r="U580" s="101"/>
      <c r="V580" s="63" t="str">
        <f t="shared" si="156"/>
        <v/>
      </c>
      <c r="W580" s="63" t="str">
        <f t="shared" si="157"/>
        <v/>
      </c>
      <c r="X580" s="63" t="str">
        <f t="shared" si="158"/>
        <v/>
      </c>
      <c r="Y580" s="63" t="str">
        <f t="shared" si="159"/>
        <v/>
      </c>
      <c r="Z580" s="63" t="str">
        <f t="shared" si="160"/>
        <v/>
      </c>
      <c r="AA580" s="63" t="str">
        <f t="shared" si="161"/>
        <v/>
      </c>
      <c r="AB580" s="37"/>
      <c r="AC580" s="37"/>
      <c r="AD580" s="37"/>
      <c r="AE580" s="82" t="str">
        <f t="shared" si="162"/>
        <v/>
      </c>
      <c r="AF580" s="82" t="str">
        <f t="shared" si="163"/>
        <v/>
      </c>
      <c r="AG580" s="82" t="str">
        <f t="shared" si="164"/>
        <v/>
      </c>
      <c r="AH580" s="125" t="str">
        <f t="shared" si="167"/>
        <v/>
      </c>
      <c r="AI580" s="64" t="str">
        <f t="shared" si="165"/>
        <v/>
      </c>
      <c r="AJ580" s="45" t="str">
        <f>IFERROR(IF(ISNUMBER('Opsparede løndele dec21-feb22'!K578),AI580+'Opsparede løndele dec21-feb22'!K578,AI580),"")</f>
        <v/>
      </c>
    </row>
    <row r="581" spans="1:36" x14ac:dyDescent="0.25">
      <c r="A581" s="50" t="str">
        <f t="shared" si="168"/>
        <v/>
      </c>
      <c r="B581" s="5"/>
      <c r="C581" s="6"/>
      <c r="D581" s="7"/>
      <c r="E581" s="8"/>
      <c r="F581" s="8"/>
      <c r="G581" s="58" t="str">
        <f t="shared" si="174"/>
        <v/>
      </c>
      <c r="H581" s="58" t="str">
        <f t="shared" si="174"/>
        <v/>
      </c>
      <c r="I581" s="58" t="str">
        <f t="shared" si="174"/>
        <v/>
      </c>
      <c r="K581" s="100" t="str">
        <f t="shared" si="166"/>
        <v/>
      </c>
      <c r="U581" s="101"/>
      <c r="V581" s="63" t="str">
        <f t="shared" si="156"/>
        <v/>
      </c>
      <c r="W581" s="63" t="str">
        <f t="shared" si="157"/>
        <v/>
      </c>
      <c r="X581" s="63" t="str">
        <f t="shared" si="158"/>
        <v/>
      </c>
      <c r="Y581" s="63" t="str">
        <f t="shared" si="159"/>
        <v/>
      </c>
      <c r="Z581" s="63" t="str">
        <f t="shared" si="160"/>
        <v/>
      </c>
      <c r="AA581" s="63" t="str">
        <f t="shared" si="161"/>
        <v/>
      </c>
      <c r="AB581" s="37"/>
      <c r="AC581" s="37"/>
      <c r="AD581" s="37"/>
      <c r="AE581" s="82" t="str">
        <f t="shared" si="162"/>
        <v/>
      </c>
      <c r="AF581" s="82" t="str">
        <f t="shared" si="163"/>
        <v/>
      </c>
      <c r="AG581" s="82" t="str">
        <f t="shared" si="164"/>
        <v/>
      </c>
      <c r="AH581" s="125" t="str">
        <f t="shared" si="167"/>
        <v/>
      </c>
      <c r="AI581" s="64" t="str">
        <f t="shared" si="165"/>
        <v/>
      </c>
      <c r="AJ581" s="45" t="str">
        <f>IFERROR(IF(ISNUMBER('Opsparede løndele dec21-feb22'!K579),AI581+'Opsparede løndele dec21-feb22'!K579,AI581),"")</f>
        <v/>
      </c>
    </row>
    <row r="582" spans="1:36" x14ac:dyDescent="0.25">
      <c r="A582" s="50" t="str">
        <f t="shared" si="168"/>
        <v/>
      </c>
      <c r="B582" s="5"/>
      <c r="C582" s="6"/>
      <c r="D582" s="7"/>
      <c r="E582" s="8"/>
      <c r="F582" s="8"/>
      <c r="G582" s="58" t="str">
        <f t="shared" si="174"/>
        <v/>
      </c>
      <c r="H582" s="58" t="str">
        <f t="shared" si="174"/>
        <v/>
      </c>
      <c r="I582" s="58" t="str">
        <f t="shared" si="174"/>
        <v/>
      </c>
      <c r="K582" s="100" t="str">
        <f t="shared" si="166"/>
        <v/>
      </c>
      <c r="U582" s="101"/>
      <c r="V582" s="63" t="str">
        <f t="shared" si="156"/>
        <v/>
      </c>
      <c r="W582" s="63" t="str">
        <f t="shared" si="157"/>
        <v/>
      </c>
      <c r="X582" s="63" t="str">
        <f t="shared" si="158"/>
        <v/>
      </c>
      <c r="Y582" s="63" t="str">
        <f t="shared" si="159"/>
        <v/>
      </c>
      <c r="Z582" s="63" t="str">
        <f t="shared" si="160"/>
        <v/>
      </c>
      <c r="AA582" s="63" t="str">
        <f t="shared" si="161"/>
        <v/>
      </c>
      <c r="AB582" s="37"/>
      <c r="AC582" s="37"/>
      <c r="AD582" s="37"/>
      <c r="AE582" s="82" t="str">
        <f t="shared" si="162"/>
        <v/>
      </c>
      <c r="AF582" s="82" t="str">
        <f t="shared" si="163"/>
        <v/>
      </c>
      <c r="AG582" s="82" t="str">
        <f t="shared" si="164"/>
        <v/>
      </c>
      <c r="AH582" s="125" t="str">
        <f t="shared" si="167"/>
        <v/>
      </c>
      <c r="AI582" s="64" t="str">
        <f t="shared" si="165"/>
        <v/>
      </c>
      <c r="AJ582" s="45" t="str">
        <f>IFERROR(IF(ISNUMBER('Opsparede løndele dec21-feb22'!K580),AI582+'Opsparede løndele dec21-feb22'!K580,AI582),"")</f>
        <v/>
      </c>
    </row>
    <row r="583" spans="1:36" x14ac:dyDescent="0.25">
      <c r="A583" s="50" t="str">
        <f t="shared" si="168"/>
        <v/>
      </c>
      <c r="B583" s="5"/>
      <c r="C583" s="6"/>
      <c r="D583" s="7"/>
      <c r="E583" s="8"/>
      <c r="F583" s="8"/>
      <c r="G583" s="58" t="str">
        <f t="shared" si="174"/>
        <v/>
      </c>
      <c r="H583" s="58" t="str">
        <f t="shared" si="174"/>
        <v/>
      </c>
      <c r="I583" s="58" t="str">
        <f t="shared" si="174"/>
        <v/>
      </c>
      <c r="K583" s="100" t="str">
        <f t="shared" si="166"/>
        <v/>
      </c>
      <c r="U583" s="101"/>
      <c r="V583" s="63" t="str">
        <f t="shared" ref="V583:V646" si="175">IF(AND(ISNUMBER($U583),ISNUMBER(L583)),(IF($B583="","",IF(MIN(L583,O583)*$K583&gt;30000*IF($U583&gt;37,37,$U583)/37,30000*IF($U583&gt;37,37,$U583)/37,MIN(L583,O583)*$K583))),"")</f>
        <v/>
      </c>
      <c r="W583" s="63" t="str">
        <f t="shared" ref="W583:W646" si="176">IF(AND(ISNUMBER($U583),ISNUMBER(M583)),(IF($B583="","",IF(MIN(M583,P583)*$K583&gt;30000*IF($U583&gt;37,37,$U583)/37,30000*IF($U583&gt;37,37,$U583)/37,MIN(M583,P583)*$K583))),"")</f>
        <v/>
      </c>
      <c r="X583" s="63" t="str">
        <f t="shared" ref="X583:X646" si="177">IF(AND(ISNUMBER($U583),ISNUMBER(N583)),(IF($B583="","",IF(MIN(N583,Q583)*$K583&gt;30000*IF($U583&gt;37,37,$U583)/37,30000*IF($U583&gt;37,37,$U583)/37,MIN(N583,Q583)*$K583))),"")</f>
        <v/>
      </c>
      <c r="Y583" s="63" t="str">
        <f t="shared" ref="Y583:Y646" si="178">IF(ISNUMBER(V583),(MIN(V583,MIN(L583,O583)-R583)),"")</f>
        <v/>
      </c>
      <c r="Z583" s="63" t="str">
        <f t="shared" ref="Z583:Z646" si="179">IF(ISNUMBER(W583),(MIN(W583,MIN(M583,P583)-S583)),"")</f>
        <v/>
      </c>
      <c r="AA583" s="63" t="str">
        <f t="shared" ref="AA583:AA646" si="180">IF(ISNUMBER(X583),(MIN(X583,MIN(N583,Q583)-T583)),"")</f>
        <v/>
      </c>
      <c r="AB583" s="37"/>
      <c r="AC583" s="37"/>
      <c r="AD583" s="37"/>
      <c r="AE583" s="82" t="str">
        <f t="shared" ref="AE583:AE646" si="181">IF(AND(ISNUMBER(AB583),G583&gt;0),MIN(Y583/VLOOKUP(G$6,Matrix_antal_dage,4,FALSE)*(G583-AB583),30000),"")</f>
        <v/>
      </c>
      <c r="AF583" s="82" t="str">
        <f t="shared" ref="AF583:AF646" si="182">IF(AND(ISNUMBER(AC583),H583&gt;0),MIN(Z583/VLOOKUP(H$6,Matrix_antal_dage,4,FALSE)*(H583-AC583),30000),"")</f>
        <v/>
      </c>
      <c r="AG583" s="82" t="str">
        <f t="shared" ref="AG583:AG646" si="183">IF(AND(ISNUMBER(AD583),I583&gt;0),MIN(AA583/VLOOKUP(I$6,Matrix_antal_dage,4,FALSE)*(I583-AD583),30000),"")</f>
        <v/>
      </c>
      <c r="AH583" s="125" t="str">
        <f t="shared" si="167"/>
        <v/>
      </c>
      <c r="AI583" s="64" t="str">
        <f t="shared" ref="AI583:AI646" si="184">IF(ISNUMBER(AH583),MAX(SUM(AE583:AG583)-AH583,0),IF(SUM(AE583:AG583)&gt;0,SUM(AE583:AG583),""))</f>
        <v/>
      </c>
      <c r="AJ583" s="45" t="str">
        <f>IFERROR(IF(ISNUMBER('Opsparede løndele dec21-feb22'!K581),AI583+'Opsparede løndele dec21-feb22'!K581,AI583),"")</f>
        <v/>
      </c>
    </row>
    <row r="584" spans="1:36" x14ac:dyDescent="0.25">
      <c r="A584" s="50" t="str">
        <f t="shared" si="168"/>
        <v/>
      </c>
      <c r="B584" s="5"/>
      <c r="C584" s="6"/>
      <c r="D584" s="7"/>
      <c r="E584" s="8"/>
      <c r="F584" s="8"/>
      <c r="G584" s="58" t="str">
        <f t="shared" si="174"/>
        <v/>
      </c>
      <c r="H584" s="58" t="str">
        <f t="shared" si="174"/>
        <v/>
      </c>
      <c r="I584" s="58" t="str">
        <f t="shared" si="174"/>
        <v/>
      </c>
      <c r="K584" s="100" t="str">
        <f t="shared" ref="K584:K647" si="185">IF(J584="","",IF(J584="Funktionær",0.75,IF(J584="Ikke-funktionær",0.9,IF(J584="Elev/lærling",0.9))))</f>
        <v/>
      </c>
      <c r="U584" s="101"/>
      <c r="V584" s="63" t="str">
        <f t="shared" si="175"/>
        <v/>
      </c>
      <c r="W584" s="63" t="str">
        <f t="shared" si="176"/>
        <v/>
      </c>
      <c r="X584" s="63" t="str">
        <f t="shared" si="177"/>
        <v/>
      </c>
      <c r="Y584" s="63" t="str">
        <f t="shared" si="178"/>
        <v/>
      </c>
      <c r="Z584" s="63" t="str">
        <f t="shared" si="179"/>
        <v/>
      </c>
      <c r="AA584" s="63" t="str">
        <f t="shared" si="180"/>
        <v/>
      </c>
      <c r="AB584" s="37"/>
      <c r="AC584" s="37"/>
      <c r="AD584" s="37"/>
      <c r="AE584" s="82" t="str">
        <f t="shared" si="181"/>
        <v/>
      </c>
      <c r="AF584" s="82" t="str">
        <f t="shared" si="182"/>
        <v/>
      </c>
      <c r="AG584" s="82" t="str">
        <f t="shared" si="183"/>
        <v/>
      </c>
      <c r="AH584" s="125" t="str">
        <f t="shared" ref="AH584:AH647" si="186">IF(OR(ISNUMBER(AB584),ISNUMBER(AC584),ISNUMBER(AD584)),3/5*5/31*IF(AND(ISNUMBER(Y584),ISNUMBER(Z584),ISNUMBER(AA584)),SUM(Y584:AA584)/3,IF(AND(ISNUMBER(Y584),ISNUMBER(Z584)),SUM(Y584:Z584)/2,IF(AND(ISNUMBER(Y584),ISNUMBER(AA584)),SUM(Y584+AA584)/2,IF(AND(ISNUMBER(Z584),ISNUMBER(AA584)),SUM(Z584:AA584)/2,IF(ISNUMBER(Y584),Y584,IF(ISNUMBER(Z584),Z584,IF(ISNUMBER(AA584),AA584,""))))))),"")</f>
        <v/>
      </c>
      <c r="AI584" s="64" t="str">
        <f t="shared" si="184"/>
        <v/>
      </c>
      <c r="AJ584" s="45" t="str">
        <f>IFERROR(IF(ISNUMBER('Opsparede løndele dec21-feb22'!K582),AI584+'Opsparede løndele dec21-feb22'!K582,AI584),"")</f>
        <v/>
      </c>
    </row>
    <row r="585" spans="1:36" x14ac:dyDescent="0.25">
      <c r="A585" s="50" t="str">
        <f t="shared" ref="A585:A648" si="187">IF(B585="","",A584+1)</f>
        <v/>
      </c>
      <c r="B585" s="5"/>
      <c r="C585" s="6"/>
      <c r="D585" s="7"/>
      <c r="E585" s="8"/>
      <c r="F585" s="8"/>
      <c r="G585" s="58" t="str">
        <f t="shared" si="174"/>
        <v/>
      </c>
      <c r="H585" s="58" t="str">
        <f t="shared" si="174"/>
        <v/>
      </c>
      <c r="I585" s="58" t="str">
        <f t="shared" si="174"/>
        <v/>
      </c>
      <c r="K585" s="100" t="str">
        <f t="shared" si="185"/>
        <v/>
      </c>
      <c r="U585" s="101"/>
      <c r="V585" s="63" t="str">
        <f t="shared" si="175"/>
        <v/>
      </c>
      <c r="W585" s="63" t="str">
        <f t="shared" si="176"/>
        <v/>
      </c>
      <c r="X585" s="63" t="str">
        <f t="shared" si="177"/>
        <v/>
      </c>
      <c r="Y585" s="63" t="str">
        <f t="shared" si="178"/>
        <v/>
      </c>
      <c r="Z585" s="63" t="str">
        <f t="shared" si="179"/>
        <v/>
      </c>
      <c r="AA585" s="63" t="str">
        <f t="shared" si="180"/>
        <v/>
      </c>
      <c r="AB585" s="37"/>
      <c r="AC585" s="37"/>
      <c r="AD585" s="37"/>
      <c r="AE585" s="82" t="str">
        <f t="shared" si="181"/>
        <v/>
      </c>
      <c r="AF585" s="82" t="str">
        <f t="shared" si="182"/>
        <v/>
      </c>
      <c r="AG585" s="82" t="str">
        <f t="shared" si="183"/>
        <v/>
      </c>
      <c r="AH585" s="125" t="str">
        <f t="shared" si="186"/>
        <v/>
      </c>
      <c r="AI585" s="64" t="str">
        <f t="shared" si="184"/>
        <v/>
      </c>
      <c r="AJ585" s="45" t="str">
        <f>IFERROR(IF(ISNUMBER('Opsparede løndele dec21-feb22'!K583),AI585+'Opsparede løndele dec21-feb22'!K583,AI585),"")</f>
        <v/>
      </c>
    </row>
    <row r="586" spans="1:36" x14ac:dyDescent="0.25">
      <c r="A586" s="50" t="str">
        <f t="shared" si="187"/>
        <v/>
      </c>
      <c r="B586" s="5"/>
      <c r="C586" s="6"/>
      <c r="D586" s="7"/>
      <c r="E586" s="8"/>
      <c r="F586" s="8"/>
      <c r="G586" s="58" t="str">
        <f t="shared" si="174"/>
        <v/>
      </c>
      <c r="H586" s="58" t="str">
        <f t="shared" si="174"/>
        <v/>
      </c>
      <c r="I586" s="58" t="str">
        <f t="shared" si="174"/>
        <v/>
      </c>
      <c r="K586" s="100" t="str">
        <f t="shared" si="185"/>
        <v/>
      </c>
      <c r="U586" s="101"/>
      <c r="V586" s="63" t="str">
        <f t="shared" si="175"/>
        <v/>
      </c>
      <c r="W586" s="63" t="str">
        <f t="shared" si="176"/>
        <v/>
      </c>
      <c r="X586" s="63" t="str">
        <f t="shared" si="177"/>
        <v/>
      </c>
      <c r="Y586" s="63" t="str">
        <f t="shared" si="178"/>
        <v/>
      </c>
      <c r="Z586" s="63" t="str">
        <f t="shared" si="179"/>
        <v/>
      </c>
      <c r="AA586" s="63" t="str">
        <f t="shared" si="180"/>
        <v/>
      </c>
      <c r="AB586" s="37"/>
      <c r="AC586" s="37"/>
      <c r="AD586" s="37"/>
      <c r="AE586" s="82" t="str">
        <f t="shared" si="181"/>
        <v/>
      </c>
      <c r="AF586" s="82" t="str">
        <f t="shared" si="182"/>
        <v/>
      </c>
      <c r="AG586" s="82" t="str">
        <f t="shared" si="183"/>
        <v/>
      </c>
      <c r="AH586" s="125" t="str">
        <f t="shared" si="186"/>
        <v/>
      </c>
      <c r="AI586" s="64" t="str">
        <f t="shared" si="184"/>
        <v/>
      </c>
      <c r="AJ586" s="45" t="str">
        <f>IFERROR(IF(ISNUMBER('Opsparede løndele dec21-feb22'!K584),AI586+'Opsparede løndele dec21-feb22'!K584,AI586),"")</f>
        <v/>
      </c>
    </row>
    <row r="587" spans="1:36" x14ac:dyDescent="0.25">
      <c r="A587" s="50" t="str">
        <f t="shared" si="187"/>
        <v/>
      </c>
      <c r="B587" s="5"/>
      <c r="C587" s="6"/>
      <c r="D587" s="7"/>
      <c r="E587" s="8"/>
      <c r="F587" s="8"/>
      <c r="G587" s="58" t="str">
        <f t="shared" ref="G587:I596" si="188">IF(AND(ISNUMBER($E587),ISNUMBER($F587)),MAX(MIN(NETWORKDAYS(IF($E587&lt;=VLOOKUP(G$6,Matrix_antal_dage,5,FALSE),VLOOKUP(G$6,Matrix_antal_dage,5,FALSE),$E587),IF($F587&gt;=VLOOKUP(G$6,Matrix_antal_dage,6,FALSE),VLOOKUP(G$6,Matrix_antal_dage,6,FALSE),$F587),helligdage),VLOOKUP(G$6,Matrix_antal_dage,7,FALSE)),0),"")</f>
        <v/>
      </c>
      <c r="H587" s="58" t="str">
        <f t="shared" si="188"/>
        <v/>
      </c>
      <c r="I587" s="58" t="str">
        <f t="shared" si="188"/>
        <v/>
      </c>
      <c r="K587" s="100" t="str">
        <f t="shared" si="185"/>
        <v/>
      </c>
      <c r="U587" s="101"/>
      <c r="V587" s="63" t="str">
        <f t="shared" si="175"/>
        <v/>
      </c>
      <c r="W587" s="63" t="str">
        <f t="shared" si="176"/>
        <v/>
      </c>
      <c r="X587" s="63" t="str">
        <f t="shared" si="177"/>
        <v/>
      </c>
      <c r="Y587" s="63" t="str">
        <f t="shared" si="178"/>
        <v/>
      </c>
      <c r="Z587" s="63" t="str">
        <f t="shared" si="179"/>
        <v/>
      </c>
      <c r="AA587" s="63" t="str">
        <f t="shared" si="180"/>
        <v/>
      </c>
      <c r="AB587" s="37"/>
      <c r="AC587" s="37"/>
      <c r="AD587" s="37"/>
      <c r="AE587" s="82" t="str">
        <f t="shared" si="181"/>
        <v/>
      </c>
      <c r="AF587" s="82" t="str">
        <f t="shared" si="182"/>
        <v/>
      </c>
      <c r="AG587" s="82" t="str">
        <f t="shared" si="183"/>
        <v/>
      </c>
      <c r="AH587" s="125" t="str">
        <f t="shared" si="186"/>
        <v/>
      </c>
      <c r="AI587" s="64" t="str">
        <f t="shared" si="184"/>
        <v/>
      </c>
      <c r="AJ587" s="45" t="str">
        <f>IFERROR(IF(ISNUMBER('Opsparede løndele dec21-feb22'!K585),AI587+'Opsparede løndele dec21-feb22'!K585,AI587),"")</f>
        <v/>
      </c>
    </row>
    <row r="588" spans="1:36" x14ac:dyDescent="0.25">
      <c r="A588" s="50" t="str">
        <f t="shared" si="187"/>
        <v/>
      </c>
      <c r="B588" s="5"/>
      <c r="C588" s="6"/>
      <c r="D588" s="7"/>
      <c r="E588" s="8"/>
      <c r="F588" s="8"/>
      <c r="G588" s="58" t="str">
        <f t="shared" si="188"/>
        <v/>
      </c>
      <c r="H588" s="58" t="str">
        <f t="shared" si="188"/>
        <v/>
      </c>
      <c r="I588" s="58" t="str">
        <f t="shared" si="188"/>
        <v/>
      </c>
      <c r="K588" s="100" t="str">
        <f t="shared" si="185"/>
        <v/>
      </c>
      <c r="U588" s="101"/>
      <c r="V588" s="63" t="str">
        <f t="shared" si="175"/>
        <v/>
      </c>
      <c r="W588" s="63" t="str">
        <f t="shared" si="176"/>
        <v/>
      </c>
      <c r="X588" s="63" t="str">
        <f t="shared" si="177"/>
        <v/>
      </c>
      <c r="Y588" s="63" t="str">
        <f t="shared" si="178"/>
        <v/>
      </c>
      <c r="Z588" s="63" t="str">
        <f t="shared" si="179"/>
        <v/>
      </c>
      <c r="AA588" s="63" t="str">
        <f t="shared" si="180"/>
        <v/>
      </c>
      <c r="AB588" s="37"/>
      <c r="AC588" s="37"/>
      <c r="AD588" s="37"/>
      <c r="AE588" s="82" t="str">
        <f t="shared" si="181"/>
        <v/>
      </c>
      <c r="AF588" s="82" t="str">
        <f t="shared" si="182"/>
        <v/>
      </c>
      <c r="AG588" s="82" t="str">
        <f t="shared" si="183"/>
        <v/>
      </c>
      <c r="AH588" s="125" t="str">
        <f t="shared" si="186"/>
        <v/>
      </c>
      <c r="AI588" s="64" t="str">
        <f t="shared" si="184"/>
        <v/>
      </c>
      <c r="AJ588" s="45" t="str">
        <f>IFERROR(IF(ISNUMBER('Opsparede løndele dec21-feb22'!K586),AI588+'Opsparede løndele dec21-feb22'!K586,AI588),"")</f>
        <v/>
      </c>
    </row>
    <row r="589" spans="1:36" x14ac:dyDescent="0.25">
      <c r="A589" s="50" t="str">
        <f t="shared" si="187"/>
        <v/>
      </c>
      <c r="B589" s="5"/>
      <c r="C589" s="6"/>
      <c r="D589" s="7"/>
      <c r="E589" s="8"/>
      <c r="F589" s="8"/>
      <c r="G589" s="58" t="str">
        <f t="shared" si="188"/>
        <v/>
      </c>
      <c r="H589" s="58" t="str">
        <f t="shared" si="188"/>
        <v/>
      </c>
      <c r="I589" s="58" t="str">
        <f t="shared" si="188"/>
        <v/>
      </c>
      <c r="K589" s="100" t="str">
        <f t="shared" si="185"/>
        <v/>
      </c>
      <c r="U589" s="101"/>
      <c r="V589" s="63" t="str">
        <f t="shared" si="175"/>
        <v/>
      </c>
      <c r="W589" s="63" t="str">
        <f t="shared" si="176"/>
        <v/>
      </c>
      <c r="X589" s="63" t="str">
        <f t="shared" si="177"/>
        <v/>
      </c>
      <c r="Y589" s="63" t="str">
        <f t="shared" si="178"/>
        <v/>
      </c>
      <c r="Z589" s="63" t="str">
        <f t="shared" si="179"/>
        <v/>
      </c>
      <c r="AA589" s="63" t="str">
        <f t="shared" si="180"/>
        <v/>
      </c>
      <c r="AB589" s="37"/>
      <c r="AC589" s="37"/>
      <c r="AD589" s="37"/>
      <c r="AE589" s="82" t="str">
        <f t="shared" si="181"/>
        <v/>
      </c>
      <c r="AF589" s="82" t="str">
        <f t="shared" si="182"/>
        <v/>
      </c>
      <c r="AG589" s="82" t="str">
        <f t="shared" si="183"/>
        <v/>
      </c>
      <c r="AH589" s="125" t="str">
        <f t="shared" si="186"/>
        <v/>
      </c>
      <c r="AI589" s="64" t="str">
        <f t="shared" si="184"/>
        <v/>
      </c>
      <c r="AJ589" s="45" t="str">
        <f>IFERROR(IF(ISNUMBER('Opsparede løndele dec21-feb22'!K587),AI589+'Opsparede løndele dec21-feb22'!K587,AI589),"")</f>
        <v/>
      </c>
    </row>
    <row r="590" spans="1:36" x14ac:dyDescent="0.25">
      <c r="A590" s="50" t="str">
        <f t="shared" si="187"/>
        <v/>
      </c>
      <c r="B590" s="5"/>
      <c r="C590" s="6"/>
      <c r="D590" s="7"/>
      <c r="E590" s="8"/>
      <c r="F590" s="8"/>
      <c r="G590" s="58" t="str">
        <f t="shared" si="188"/>
        <v/>
      </c>
      <c r="H590" s="58" t="str">
        <f t="shared" si="188"/>
        <v/>
      </c>
      <c r="I590" s="58" t="str">
        <f t="shared" si="188"/>
        <v/>
      </c>
      <c r="K590" s="100" t="str">
        <f t="shared" si="185"/>
        <v/>
      </c>
      <c r="U590" s="101"/>
      <c r="V590" s="63" t="str">
        <f t="shared" si="175"/>
        <v/>
      </c>
      <c r="W590" s="63" t="str">
        <f t="shared" si="176"/>
        <v/>
      </c>
      <c r="X590" s="63" t="str">
        <f t="shared" si="177"/>
        <v/>
      </c>
      <c r="Y590" s="63" t="str">
        <f t="shared" si="178"/>
        <v/>
      </c>
      <c r="Z590" s="63" t="str">
        <f t="shared" si="179"/>
        <v/>
      </c>
      <c r="AA590" s="63" t="str">
        <f t="shared" si="180"/>
        <v/>
      </c>
      <c r="AB590" s="37"/>
      <c r="AC590" s="37"/>
      <c r="AD590" s="37"/>
      <c r="AE590" s="82" t="str">
        <f t="shared" si="181"/>
        <v/>
      </c>
      <c r="AF590" s="82" t="str">
        <f t="shared" si="182"/>
        <v/>
      </c>
      <c r="AG590" s="82" t="str">
        <f t="shared" si="183"/>
        <v/>
      </c>
      <c r="AH590" s="125" t="str">
        <f t="shared" si="186"/>
        <v/>
      </c>
      <c r="AI590" s="64" t="str">
        <f t="shared" si="184"/>
        <v/>
      </c>
      <c r="AJ590" s="45" t="str">
        <f>IFERROR(IF(ISNUMBER('Opsparede løndele dec21-feb22'!K588),AI590+'Opsparede løndele dec21-feb22'!K588,AI590),"")</f>
        <v/>
      </c>
    </row>
    <row r="591" spans="1:36" x14ac:dyDescent="0.25">
      <c r="A591" s="50" t="str">
        <f t="shared" si="187"/>
        <v/>
      </c>
      <c r="B591" s="5"/>
      <c r="C591" s="6"/>
      <c r="D591" s="7"/>
      <c r="E591" s="8"/>
      <c r="F591" s="8"/>
      <c r="G591" s="58" t="str">
        <f t="shared" si="188"/>
        <v/>
      </c>
      <c r="H591" s="58" t="str">
        <f t="shared" si="188"/>
        <v/>
      </c>
      <c r="I591" s="58" t="str">
        <f t="shared" si="188"/>
        <v/>
      </c>
      <c r="K591" s="100" t="str">
        <f t="shared" si="185"/>
        <v/>
      </c>
      <c r="U591" s="101"/>
      <c r="V591" s="63" t="str">
        <f t="shared" si="175"/>
        <v/>
      </c>
      <c r="W591" s="63" t="str">
        <f t="shared" si="176"/>
        <v/>
      </c>
      <c r="X591" s="63" t="str">
        <f t="shared" si="177"/>
        <v/>
      </c>
      <c r="Y591" s="63" t="str">
        <f t="shared" si="178"/>
        <v/>
      </c>
      <c r="Z591" s="63" t="str">
        <f t="shared" si="179"/>
        <v/>
      </c>
      <c r="AA591" s="63" t="str">
        <f t="shared" si="180"/>
        <v/>
      </c>
      <c r="AB591" s="37"/>
      <c r="AC591" s="37"/>
      <c r="AD591" s="37"/>
      <c r="AE591" s="82" t="str">
        <f t="shared" si="181"/>
        <v/>
      </c>
      <c r="AF591" s="82" t="str">
        <f t="shared" si="182"/>
        <v/>
      </c>
      <c r="AG591" s="82" t="str">
        <f t="shared" si="183"/>
        <v/>
      </c>
      <c r="AH591" s="125" t="str">
        <f t="shared" si="186"/>
        <v/>
      </c>
      <c r="AI591" s="64" t="str">
        <f t="shared" si="184"/>
        <v/>
      </c>
      <c r="AJ591" s="45" t="str">
        <f>IFERROR(IF(ISNUMBER('Opsparede løndele dec21-feb22'!K589),AI591+'Opsparede løndele dec21-feb22'!K589,AI591),"")</f>
        <v/>
      </c>
    </row>
    <row r="592" spans="1:36" x14ac:dyDescent="0.25">
      <c r="A592" s="50" t="str">
        <f t="shared" si="187"/>
        <v/>
      </c>
      <c r="B592" s="5"/>
      <c r="C592" s="6"/>
      <c r="D592" s="7"/>
      <c r="E592" s="8"/>
      <c r="F592" s="8"/>
      <c r="G592" s="58" t="str">
        <f t="shared" si="188"/>
        <v/>
      </c>
      <c r="H592" s="58" t="str">
        <f t="shared" si="188"/>
        <v/>
      </c>
      <c r="I592" s="58" t="str">
        <f t="shared" si="188"/>
        <v/>
      </c>
      <c r="K592" s="100" t="str">
        <f t="shared" si="185"/>
        <v/>
      </c>
      <c r="U592" s="101"/>
      <c r="V592" s="63" t="str">
        <f t="shared" si="175"/>
        <v/>
      </c>
      <c r="W592" s="63" t="str">
        <f t="shared" si="176"/>
        <v/>
      </c>
      <c r="X592" s="63" t="str">
        <f t="shared" si="177"/>
        <v/>
      </c>
      <c r="Y592" s="63" t="str">
        <f t="shared" si="178"/>
        <v/>
      </c>
      <c r="Z592" s="63" t="str">
        <f t="shared" si="179"/>
        <v/>
      </c>
      <c r="AA592" s="63" t="str">
        <f t="shared" si="180"/>
        <v/>
      </c>
      <c r="AB592" s="37"/>
      <c r="AC592" s="37"/>
      <c r="AD592" s="37"/>
      <c r="AE592" s="82" t="str">
        <f t="shared" si="181"/>
        <v/>
      </c>
      <c r="AF592" s="82" t="str">
        <f t="shared" si="182"/>
        <v/>
      </c>
      <c r="AG592" s="82" t="str">
        <f t="shared" si="183"/>
        <v/>
      </c>
      <c r="AH592" s="125" t="str">
        <f t="shared" si="186"/>
        <v/>
      </c>
      <c r="AI592" s="64" t="str">
        <f t="shared" si="184"/>
        <v/>
      </c>
      <c r="AJ592" s="45" t="str">
        <f>IFERROR(IF(ISNUMBER('Opsparede løndele dec21-feb22'!K590),AI592+'Opsparede løndele dec21-feb22'!K590,AI592),"")</f>
        <v/>
      </c>
    </row>
    <row r="593" spans="1:36" x14ac:dyDescent="0.25">
      <c r="A593" s="50" t="str">
        <f t="shared" si="187"/>
        <v/>
      </c>
      <c r="B593" s="5"/>
      <c r="C593" s="6"/>
      <c r="D593" s="7"/>
      <c r="E593" s="8"/>
      <c r="F593" s="8"/>
      <c r="G593" s="58" t="str">
        <f t="shared" si="188"/>
        <v/>
      </c>
      <c r="H593" s="58" t="str">
        <f t="shared" si="188"/>
        <v/>
      </c>
      <c r="I593" s="58" t="str">
        <f t="shared" si="188"/>
        <v/>
      </c>
      <c r="K593" s="100" t="str">
        <f t="shared" si="185"/>
        <v/>
      </c>
      <c r="U593" s="101"/>
      <c r="V593" s="63" t="str">
        <f t="shared" si="175"/>
        <v/>
      </c>
      <c r="W593" s="63" t="str">
        <f t="shared" si="176"/>
        <v/>
      </c>
      <c r="X593" s="63" t="str">
        <f t="shared" si="177"/>
        <v/>
      </c>
      <c r="Y593" s="63" t="str">
        <f t="shared" si="178"/>
        <v/>
      </c>
      <c r="Z593" s="63" t="str">
        <f t="shared" si="179"/>
        <v/>
      </c>
      <c r="AA593" s="63" t="str">
        <f t="shared" si="180"/>
        <v/>
      </c>
      <c r="AB593" s="37"/>
      <c r="AC593" s="37"/>
      <c r="AD593" s="37"/>
      <c r="AE593" s="82" t="str">
        <f t="shared" si="181"/>
        <v/>
      </c>
      <c r="AF593" s="82" t="str">
        <f t="shared" si="182"/>
        <v/>
      </c>
      <c r="AG593" s="82" t="str">
        <f t="shared" si="183"/>
        <v/>
      </c>
      <c r="AH593" s="125" t="str">
        <f t="shared" si="186"/>
        <v/>
      </c>
      <c r="AI593" s="64" t="str">
        <f t="shared" si="184"/>
        <v/>
      </c>
      <c r="AJ593" s="45" t="str">
        <f>IFERROR(IF(ISNUMBER('Opsparede løndele dec21-feb22'!K591),AI593+'Opsparede løndele dec21-feb22'!K591,AI593),"")</f>
        <v/>
      </c>
    </row>
    <row r="594" spans="1:36" x14ac:dyDescent="0.25">
      <c r="A594" s="50" t="str">
        <f t="shared" si="187"/>
        <v/>
      </c>
      <c r="B594" s="5"/>
      <c r="C594" s="6"/>
      <c r="D594" s="7"/>
      <c r="E594" s="8"/>
      <c r="F594" s="8"/>
      <c r="G594" s="58" t="str">
        <f t="shared" si="188"/>
        <v/>
      </c>
      <c r="H594" s="58" t="str">
        <f t="shared" si="188"/>
        <v/>
      </c>
      <c r="I594" s="58" t="str">
        <f t="shared" si="188"/>
        <v/>
      </c>
      <c r="K594" s="100" t="str">
        <f t="shared" si="185"/>
        <v/>
      </c>
      <c r="U594" s="101"/>
      <c r="V594" s="63" t="str">
        <f t="shared" si="175"/>
        <v/>
      </c>
      <c r="W594" s="63" t="str">
        <f t="shared" si="176"/>
        <v/>
      </c>
      <c r="X594" s="63" t="str">
        <f t="shared" si="177"/>
        <v/>
      </c>
      <c r="Y594" s="63" t="str">
        <f t="shared" si="178"/>
        <v/>
      </c>
      <c r="Z594" s="63" t="str">
        <f t="shared" si="179"/>
        <v/>
      </c>
      <c r="AA594" s="63" t="str">
        <f t="shared" si="180"/>
        <v/>
      </c>
      <c r="AB594" s="37"/>
      <c r="AC594" s="37"/>
      <c r="AD594" s="37"/>
      <c r="AE594" s="82" t="str">
        <f t="shared" si="181"/>
        <v/>
      </c>
      <c r="AF594" s="82" t="str">
        <f t="shared" si="182"/>
        <v/>
      </c>
      <c r="AG594" s="82" t="str">
        <f t="shared" si="183"/>
        <v/>
      </c>
      <c r="AH594" s="125" t="str">
        <f t="shared" si="186"/>
        <v/>
      </c>
      <c r="AI594" s="64" t="str">
        <f t="shared" si="184"/>
        <v/>
      </c>
      <c r="AJ594" s="45" t="str">
        <f>IFERROR(IF(ISNUMBER('Opsparede løndele dec21-feb22'!K592),AI594+'Opsparede løndele dec21-feb22'!K592,AI594),"")</f>
        <v/>
      </c>
    </row>
    <row r="595" spans="1:36" x14ac:dyDescent="0.25">
      <c r="A595" s="50" t="str">
        <f t="shared" si="187"/>
        <v/>
      </c>
      <c r="B595" s="5"/>
      <c r="C595" s="6"/>
      <c r="D595" s="7"/>
      <c r="E595" s="8"/>
      <c r="F595" s="8"/>
      <c r="G595" s="58" t="str">
        <f t="shared" si="188"/>
        <v/>
      </c>
      <c r="H595" s="58" t="str">
        <f t="shared" si="188"/>
        <v/>
      </c>
      <c r="I595" s="58" t="str">
        <f t="shared" si="188"/>
        <v/>
      </c>
      <c r="K595" s="100" t="str">
        <f t="shared" si="185"/>
        <v/>
      </c>
      <c r="U595" s="101"/>
      <c r="V595" s="63" t="str">
        <f t="shared" si="175"/>
        <v/>
      </c>
      <c r="W595" s="63" t="str">
        <f t="shared" si="176"/>
        <v/>
      </c>
      <c r="X595" s="63" t="str">
        <f t="shared" si="177"/>
        <v/>
      </c>
      <c r="Y595" s="63" t="str">
        <f t="shared" si="178"/>
        <v/>
      </c>
      <c r="Z595" s="63" t="str">
        <f t="shared" si="179"/>
        <v/>
      </c>
      <c r="AA595" s="63" t="str">
        <f t="shared" si="180"/>
        <v/>
      </c>
      <c r="AB595" s="37"/>
      <c r="AC595" s="37"/>
      <c r="AD595" s="37"/>
      <c r="AE595" s="82" t="str">
        <f t="shared" si="181"/>
        <v/>
      </c>
      <c r="AF595" s="82" t="str">
        <f t="shared" si="182"/>
        <v/>
      </c>
      <c r="AG595" s="82" t="str">
        <f t="shared" si="183"/>
        <v/>
      </c>
      <c r="AH595" s="125" t="str">
        <f t="shared" si="186"/>
        <v/>
      </c>
      <c r="AI595" s="64" t="str">
        <f t="shared" si="184"/>
        <v/>
      </c>
      <c r="AJ595" s="45" t="str">
        <f>IFERROR(IF(ISNUMBER('Opsparede løndele dec21-feb22'!K593),AI595+'Opsparede løndele dec21-feb22'!K593,AI595),"")</f>
        <v/>
      </c>
    </row>
    <row r="596" spans="1:36" x14ac:dyDescent="0.25">
      <c r="A596" s="50" t="str">
        <f t="shared" si="187"/>
        <v/>
      </c>
      <c r="B596" s="5"/>
      <c r="C596" s="6"/>
      <c r="D596" s="7"/>
      <c r="E596" s="8"/>
      <c r="F596" s="8"/>
      <c r="G596" s="58" t="str">
        <f t="shared" si="188"/>
        <v/>
      </c>
      <c r="H596" s="58" t="str">
        <f t="shared" si="188"/>
        <v/>
      </c>
      <c r="I596" s="58" t="str">
        <f t="shared" si="188"/>
        <v/>
      </c>
      <c r="K596" s="100" t="str">
        <f t="shared" si="185"/>
        <v/>
      </c>
      <c r="U596" s="101"/>
      <c r="V596" s="63" t="str">
        <f t="shared" si="175"/>
        <v/>
      </c>
      <c r="W596" s="63" t="str">
        <f t="shared" si="176"/>
        <v/>
      </c>
      <c r="X596" s="63" t="str">
        <f t="shared" si="177"/>
        <v/>
      </c>
      <c r="Y596" s="63" t="str">
        <f t="shared" si="178"/>
        <v/>
      </c>
      <c r="Z596" s="63" t="str">
        <f t="shared" si="179"/>
        <v/>
      </c>
      <c r="AA596" s="63" t="str">
        <f t="shared" si="180"/>
        <v/>
      </c>
      <c r="AB596" s="37"/>
      <c r="AC596" s="37"/>
      <c r="AD596" s="37"/>
      <c r="AE596" s="82" t="str">
        <f t="shared" si="181"/>
        <v/>
      </c>
      <c r="AF596" s="82" t="str">
        <f t="shared" si="182"/>
        <v/>
      </c>
      <c r="AG596" s="82" t="str">
        <f t="shared" si="183"/>
        <v/>
      </c>
      <c r="AH596" s="125" t="str">
        <f t="shared" si="186"/>
        <v/>
      </c>
      <c r="AI596" s="64" t="str">
        <f t="shared" si="184"/>
        <v/>
      </c>
      <c r="AJ596" s="45" t="str">
        <f>IFERROR(IF(ISNUMBER('Opsparede løndele dec21-feb22'!K594),AI596+'Opsparede løndele dec21-feb22'!K594,AI596),"")</f>
        <v/>
      </c>
    </row>
    <row r="597" spans="1:36" x14ac:dyDescent="0.25">
      <c r="A597" s="50" t="str">
        <f t="shared" si="187"/>
        <v/>
      </c>
      <c r="B597" s="5"/>
      <c r="C597" s="6"/>
      <c r="D597" s="7"/>
      <c r="E597" s="8"/>
      <c r="F597" s="8"/>
      <c r="G597" s="58" t="str">
        <f t="shared" ref="G597:I606" si="189">IF(AND(ISNUMBER($E597),ISNUMBER($F597)),MAX(MIN(NETWORKDAYS(IF($E597&lt;=VLOOKUP(G$6,Matrix_antal_dage,5,FALSE),VLOOKUP(G$6,Matrix_antal_dage,5,FALSE),$E597),IF($F597&gt;=VLOOKUP(G$6,Matrix_antal_dage,6,FALSE),VLOOKUP(G$6,Matrix_antal_dage,6,FALSE),$F597),helligdage),VLOOKUP(G$6,Matrix_antal_dage,7,FALSE)),0),"")</f>
        <v/>
      </c>
      <c r="H597" s="58" t="str">
        <f t="shared" si="189"/>
        <v/>
      </c>
      <c r="I597" s="58" t="str">
        <f t="shared" si="189"/>
        <v/>
      </c>
      <c r="K597" s="100" t="str">
        <f t="shared" si="185"/>
        <v/>
      </c>
      <c r="U597" s="101"/>
      <c r="V597" s="63" t="str">
        <f t="shared" si="175"/>
        <v/>
      </c>
      <c r="W597" s="63" t="str">
        <f t="shared" si="176"/>
        <v/>
      </c>
      <c r="X597" s="63" t="str">
        <f t="shared" si="177"/>
        <v/>
      </c>
      <c r="Y597" s="63" t="str">
        <f t="shared" si="178"/>
        <v/>
      </c>
      <c r="Z597" s="63" t="str">
        <f t="shared" si="179"/>
        <v/>
      </c>
      <c r="AA597" s="63" t="str">
        <f t="shared" si="180"/>
        <v/>
      </c>
      <c r="AB597" s="37"/>
      <c r="AC597" s="37"/>
      <c r="AD597" s="37"/>
      <c r="AE597" s="82" t="str">
        <f t="shared" si="181"/>
        <v/>
      </c>
      <c r="AF597" s="82" t="str">
        <f t="shared" si="182"/>
        <v/>
      </c>
      <c r="AG597" s="82" t="str">
        <f t="shared" si="183"/>
        <v/>
      </c>
      <c r="AH597" s="125" t="str">
        <f t="shared" si="186"/>
        <v/>
      </c>
      <c r="AI597" s="64" t="str">
        <f t="shared" si="184"/>
        <v/>
      </c>
      <c r="AJ597" s="45" t="str">
        <f>IFERROR(IF(ISNUMBER('Opsparede løndele dec21-feb22'!K595),AI597+'Opsparede løndele dec21-feb22'!K595,AI597),"")</f>
        <v/>
      </c>
    </row>
    <row r="598" spans="1:36" x14ac:dyDescent="0.25">
      <c r="A598" s="50" t="str">
        <f t="shared" si="187"/>
        <v/>
      </c>
      <c r="B598" s="5"/>
      <c r="C598" s="6"/>
      <c r="D598" s="7"/>
      <c r="E598" s="8"/>
      <c r="F598" s="8"/>
      <c r="G598" s="58" t="str">
        <f t="shared" si="189"/>
        <v/>
      </c>
      <c r="H598" s="58" t="str">
        <f t="shared" si="189"/>
        <v/>
      </c>
      <c r="I598" s="58" t="str">
        <f t="shared" si="189"/>
        <v/>
      </c>
      <c r="K598" s="100" t="str">
        <f t="shared" si="185"/>
        <v/>
      </c>
      <c r="U598" s="101"/>
      <c r="V598" s="63" t="str">
        <f t="shared" si="175"/>
        <v/>
      </c>
      <c r="W598" s="63" t="str">
        <f t="shared" si="176"/>
        <v/>
      </c>
      <c r="X598" s="63" t="str">
        <f t="shared" si="177"/>
        <v/>
      </c>
      <c r="Y598" s="63" t="str">
        <f t="shared" si="178"/>
        <v/>
      </c>
      <c r="Z598" s="63" t="str">
        <f t="shared" si="179"/>
        <v/>
      </c>
      <c r="AA598" s="63" t="str">
        <f t="shared" si="180"/>
        <v/>
      </c>
      <c r="AB598" s="37"/>
      <c r="AC598" s="37"/>
      <c r="AD598" s="37"/>
      <c r="AE598" s="82" t="str">
        <f t="shared" si="181"/>
        <v/>
      </c>
      <c r="AF598" s="82" t="str">
        <f t="shared" si="182"/>
        <v/>
      </c>
      <c r="AG598" s="82" t="str">
        <f t="shared" si="183"/>
        <v/>
      </c>
      <c r="AH598" s="125" t="str">
        <f t="shared" si="186"/>
        <v/>
      </c>
      <c r="AI598" s="64" t="str">
        <f t="shared" si="184"/>
        <v/>
      </c>
      <c r="AJ598" s="45" t="str">
        <f>IFERROR(IF(ISNUMBER('Opsparede løndele dec21-feb22'!K596),AI598+'Opsparede løndele dec21-feb22'!K596,AI598),"")</f>
        <v/>
      </c>
    </row>
    <row r="599" spans="1:36" x14ac:dyDescent="0.25">
      <c r="A599" s="50" t="str">
        <f t="shared" si="187"/>
        <v/>
      </c>
      <c r="B599" s="5"/>
      <c r="C599" s="6"/>
      <c r="D599" s="7"/>
      <c r="E599" s="8"/>
      <c r="F599" s="8"/>
      <c r="G599" s="58" t="str">
        <f t="shared" si="189"/>
        <v/>
      </c>
      <c r="H599" s="58" t="str">
        <f t="shared" si="189"/>
        <v/>
      </c>
      <c r="I599" s="58" t="str">
        <f t="shared" si="189"/>
        <v/>
      </c>
      <c r="K599" s="100" t="str">
        <f t="shared" si="185"/>
        <v/>
      </c>
      <c r="U599" s="101"/>
      <c r="V599" s="63" t="str">
        <f t="shared" si="175"/>
        <v/>
      </c>
      <c r="W599" s="63" t="str">
        <f t="shared" si="176"/>
        <v/>
      </c>
      <c r="X599" s="63" t="str">
        <f t="shared" si="177"/>
        <v/>
      </c>
      <c r="Y599" s="63" t="str">
        <f t="shared" si="178"/>
        <v/>
      </c>
      <c r="Z599" s="63" t="str">
        <f t="shared" si="179"/>
        <v/>
      </c>
      <c r="AA599" s="63" t="str">
        <f t="shared" si="180"/>
        <v/>
      </c>
      <c r="AB599" s="37"/>
      <c r="AC599" s="37"/>
      <c r="AD599" s="37"/>
      <c r="AE599" s="82" t="str">
        <f t="shared" si="181"/>
        <v/>
      </c>
      <c r="AF599" s="82" t="str">
        <f t="shared" si="182"/>
        <v/>
      </c>
      <c r="AG599" s="82" t="str">
        <f t="shared" si="183"/>
        <v/>
      </c>
      <c r="AH599" s="125" t="str">
        <f t="shared" si="186"/>
        <v/>
      </c>
      <c r="AI599" s="64" t="str">
        <f t="shared" si="184"/>
        <v/>
      </c>
      <c r="AJ599" s="45" t="str">
        <f>IFERROR(IF(ISNUMBER('Opsparede løndele dec21-feb22'!K597),AI599+'Opsparede løndele dec21-feb22'!K597,AI599),"")</f>
        <v/>
      </c>
    </row>
    <row r="600" spans="1:36" x14ac:dyDescent="0.25">
      <c r="A600" s="50" t="str">
        <f t="shared" si="187"/>
        <v/>
      </c>
      <c r="B600" s="5"/>
      <c r="C600" s="6"/>
      <c r="D600" s="7"/>
      <c r="E600" s="8"/>
      <c r="F600" s="8"/>
      <c r="G600" s="58" t="str">
        <f t="shared" si="189"/>
        <v/>
      </c>
      <c r="H600" s="58" t="str">
        <f t="shared" si="189"/>
        <v/>
      </c>
      <c r="I600" s="58" t="str">
        <f t="shared" si="189"/>
        <v/>
      </c>
      <c r="K600" s="100" t="str">
        <f t="shared" si="185"/>
        <v/>
      </c>
      <c r="U600" s="101"/>
      <c r="V600" s="63" t="str">
        <f t="shared" si="175"/>
        <v/>
      </c>
      <c r="W600" s="63" t="str">
        <f t="shared" si="176"/>
        <v/>
      </c>
      <c r="X600" s="63" t="str">
        <f t="shared" si="177"/>
        <v/>
      </c>
      <c r="Y600" s="63" t="str">
        <f t="shared" si="178"/>
        <v/>
      </c>
      <c r="Z600" s="63" t="str">
        <f t="shared" si="179"/>
        <v/>
      </c>
      <c r="AA600" s="63" t="str">
        <f t="shared" si="180"/>
        <v/>
      </c>
      <c r="AB600" s="37"/>
      <c r="AC600" s="37"/>
      <c r="AD600" s="37"/>
      <c r="AE600" s="82" t="str">
        <f t="shared" si="181"/>
        <v/>
      </c>
      <c r="AF600" s="82" t="str">
        <f t="shared" si="182"/>
        <v/>
      </c>
      <c r="AG600" s="82" t="str">
        <f t="shared" si="183"/>
        <v/>
      </c>
      <c r="AH600" s="125" t="str">
        <f t="shared" si="186"/>
        <v/>
      </c>
      <c r="AI600" s="64" t="str">
        <f t="shared" si="184"/>
        <v/>
      </c>
      <c r="AJ600" s="45" t="str">
        <f>IFERROR(IF(ISNUMBER('Opsparede løndele dec21-feb22'!K598),AI600+'Opsparede løndele dec21-feb22'!K598,AI600),"")</f>
        <v/>
      </c>
    </row>
    <row r="601" spans="1:36" x14ac:dyDescent="0.25">
      <c r="A601" s="50" t="str">
        <f t="shared" si="187"/>
        <v/>
      </c>
      <c r="B601" s="5"/>
      <c r="C601" s="6"/>
      <c r="D601" s="7"/>
      <c r="E601" s="8"/>
      <c r="F601" s="8"/>
      <c r="G601" s="58" t="str">
        <f t="shared" si="189"/>
        <v/>
      </c>
      <c r="H601" s="58" t="str">
        <f t="shared" si="189"/>
        <v/>
      </c>
      <c r="I601" s="58" t="str">
        <f t="shared" si="189"/>
        <v/>
      </c>
      <c r="K601" s="100" t="str">
        <f t="shared" si="185"/>
        <v/>
      </c>
      <c r="U601" s="101"/>
      <c r="V601" s="63" t="str">
        <f t="shared" si="175"/>
        <v/>
      </c>
      <c r="W601" s="63" t="str">
        <f t="shared" si="176"/>
        <v/>
      </c>
      <c r="X601" s="63" t="str">
        <f t="shared" si="177"/>
        <v/>
      </c>
      <c r="Y601" s="63" t="str">
        <f t="shared" si="178"/>
        <v/>
      </c>
      <c r="Z601" s="63" t="str">
        <f t="shared" si="179"/>
        <v/>
      </c>
      <c r="AA601" s="63" t="str">
        <f t="shared" si="180"/>
        <v/>
      </c>
      <c r="AB601" s="37"/>
      <c r="AC601" s="37"/>
      <c r="AD601" s="37"/>
      <c r="AE601" s="82" t="str">
        <f t="shared" si="181"/>
        <v/>
      </c>
      <c r="AF601" s="82" t="str">
        <f t="shared" si="182"/>
        <v/>
      </c>
      <c r="AG601" s="82" t="str">
        <f t="shared" si="183"/>
        <v/>
      </c>
      <c r="AH601" s="125" t="str">
        <f t="shared" si="186"/>
        <v/>
      </c>
      <c r="AI601" s="64" t="str">
        <f t="shared" si="184"/>
        <v/>
      </c>
      <c r="AJ601" s="45" t="str">
        <f>IFERROR(IF(ISNUMBER('Opsparede løndele dec21-feb22'!K599),AI601+'Opsparede løndele dec21-feb22'!K599,AI601),"")</f>
        <v/>
      </c>
    </row>
    <row r="602" spans="1:36" x14ac:dyDescent="0.25">
      <c r="A602" s="50" t="str">
        <f t="shared" si="187"/>
        <v/>
      </c>
      <c r="B602" s="5"/>
      <c r="C602" s="6"/>
      <c r="D602" s="7"/>
      <c r="E602" s="8"/>
      <c r="F602" s="8"/>
      <c r="G602" s="58" t="str">
        <f t="shared" si="189"/>
        <v/>
      </c>
      <c r="H602" s="58" t="str">
        <f t="shared" si="189"/>
        <v/>
      </c>
      <c r="I602" s="58" t="str">
        <f t="shared" si="189"/>
        <v/>
      </c>
      <c r="K602" s="100" t="str">
        <f t="shared" si="185"/>
        <v/>
      </c>
      <c r="U602" s="101"/>
      <c r="V602" s="63" t="str">
        <f t="shared" si="175"/>
        <v/>
      </c>
      <c r="W602" s="63" t="str">
        <f t="shared" si="176"/>
        <v/>
      </c>
      <c r="X602" s="63" t="str">
        <f t="shared" si="177"/>
        <v/>
      </c>
      <c r="Y602" s="63" t="str">
        <f t="shared" si="178"/>
        <v/>
      </c>
      <c r="Z602" s="63" t="str">
        <f t="shared" si="179"/>
        <v/>
      </c>
      <c r="AA602" s="63" t="str">
        <f t="shared" si="180"/>
        <v/>
      </c>
      <c r="AB602" s="37"/>
      <c r="AC602" s="37"/>
      <c r="AD602" s="37"/>
      <c r="AE602" s="82" t="str">
        <f t="shared" si="181"/>
        <v/>
      </c>
      <c r="AF602" s="82" t="str">
        <f t="shared" si="182"/>
        <v/>
      </c>
      <c r="AG602" s="82" t="str">
        <f t="shared" si="183"/>
        <v/>
      </c>
      <c r="AH602" s="125" t="str">
        <f t="shared" si="186"/>
        <v/>
      </c>
      <c r="AI602" s="64" t="str">
        <f t="shared" si="184"/>
        <v/>
      </c>
      <c r="AJ602" s="45" t="str">
        <f>IFERROR(IF(ISNUMBER('Opsparede løndele dec21-feb22'!K600),AI602+'Opsparede løndele dec21-feb22'!K600,AI602),"")</f>
        <v/>
      </c>
    </row>
    <row r="603" spans="1:36" x14ac:dyDescent="0.25">
      <c r="A603" s="50" t="str">
        <f t="shared" si="187"/>
        <v/>
      </c>
      <c r="B603" s="5"/>
      <c r="C603" s="6"/>
      <c r="D603" s="7"/>
      <c r="E603" s="8"/>
      <c r="F603" s="8"/>
      <c r="G603" s="58" t="str">
        <f t="shared" si="189"/>
        <v/>
      </c>
      <c r="H603" s="58" t="str">
        <f t="shared" si="189"/>
        <v/>
      </c>
      <c r="I603" s="58" t="str">
        <f t="shared" si="189"/>
        <v/>
      </c>
      <c r="K603" s="100" t="str">
        <f t="shared" si="185"/>
        <v/>
      </c>
      <c r="U603" s="101"/>
      <c r="V603" s="63" t="str">
        <f t="shared" si="175"/>
        <v/>
      </c>
      <c r="W603" s="63" t="str">
        <f t="shared" si="176"/>
        <v/>
      </c>
      <c r="X603" s="63" t="str">
        <f t="shared" si="177"/>
        <v/>
      </c>
      <c r="Y603" s="63" t="str">
        <f t="shared" si="178"/>
        <v/>
      </c>
      <c r="Z603" s="63" t="str">
        <f t="shared" si="179"/>
        <v/>
      </c>
      <c r="AA603" s="63" t="str">
        <f t="shared" si="180"/>
        <v/>
      </c>
      <c r="AB603" s="37"/>
      <c r="AC603" s="37"/>
      <c r="AD603" s="37"/>
      <c r="AE603" s="82" t="str">
        <f t="shared" si="181"/>
        <v/>
      </c>
      <c r="AF603" s="82" t="str">
        <f t="shared" si="182"/>
        <v/>
      </c>
      <c r="AG603" s="82" t="str">
        <f t="shared" si="183"/>
        <v/>
      </c>
      <c r="AH603" s="125" t="str">
        <f t="shared" si="186"/>
        <v/>
      </c>
      <c r="AI603" s="64" t="str">
        <f t="shared" si="184"/>
        <v/>
      </c>
      <c r="AJ603" s="45" t="str">
        <f>IFERROR(IF(ISNUMBER('Opsparede løndele dec21-feb22'!K601),AI603+'Opsparede løndele dec21-feb22'!K601,AI603),"")</f>
        <v/>
      </c>
    </row>
    <row r="604" spans="1:36" x14ac:dyDescent="0.25">
      <c r="A604" s="50" t="str">
        <f t="shared" si="187"/>
        <v/>
      </c>
      <c r="B604" s="5"/>
      <c r="C604" s="6"/>
      <c r="D604" s="7"/>
      <c r="E604" s="8"/>
      <c r="F604" s="8"/>
      <c r="G604" s="58" t="str">
        <f t="shared" si="189"/>
        <v/>
      </c>
      <c r="H604" s="58" t="str">
        <f t="shared" si="189"/>
        <v/>
      </c>
      <c r="I604" s="58" t="str">
        <f t="shared" si="189"/>
        <v/>
      </c>
      <c r="K604" s="100" t="str">
        <f t="shared" si="185"/>
        <v/>
      </c>
      <c r="U604" s="101"/>
      <c r="V604" s="63" t="str">
        <f t="shared" si="175"/>
        <v/>
      </c>
      <c r="W604" s="63" t="str">
        <f t="shared" si="176"/>
        <v/>
      </c>
      <c r="X604" s="63" t="str">
        <f t="shared" si="177"/>
        <v/>
      </c>
      <c r="Y604" s="63" t="str">
        <f t="shared" si="178"/>
        <v/>
      </c>
      <c r="Z604" s="63" t="str">
        <f t="shared" si="179"/>
        <v/>
      </c>
      <c r="AA604" s="63" t="str">
        <f t="shared" si="180"/>
        <v/>
      </c>
      <c r="AB604" s="37"/>
      <c r="AC604" s="37"/>
      <c r="AD604" s="37"/>
      <c r="AE604" s="82" t="str">
        <f t="shared" si="181"/>
        <v/>
      </c>
      <c r="AF604" s="82" t="str">
        <f t="shared" si="182"/>
        <v/>
      </c>
      <c r="AG604" s="82" t="str">
        <f t="shared" si="183"/>
        <v/>
      </c>
      <c r="AH604" s="125" t="str">
        <f t="shared" si="186"/>
        <v/>
      </c>
      <c r="AI604" s="64" t="str">
        <f t="shared" si="184"/>
        <v/>
      </c>
      <c r="AJ604" s="45" t="str">
        <f>IFERROR(IF(ISNUMBER('Opsparede løndele dec21-feb22'!K602),AI604+'Opsparede løndele dec21-feb22'!K602,AI604),"")</f>
        <v/>
      </c>
    </row>
    <row r="605" spans="1:36" x14ac:dyDescent="0.25">
      <c r="A605" s="50" t="str">
        <f t="shared" si="187"/>
        <v/>
      </c>
      <c r="B605" s="5"/>
      <c r="C605" s="6"/>
      <c r="D605" s="7"/>
      <c r="E605" s="8"/>
      <c r="F605" s="8"/>
      <c r="G605" s="58" t="str">
        <f t="shared" si="189"/>
        <v/>
      </c>
      <c r="H605" s="58" t="str">
        <f t="shared" si="189"/>
        <v/>
      </c>
      <c r="I605" s="58" t="str">
        <f t="shared" si="189"/>
        <v/>
      </c>
      <c r="K605" s="100" t="str">
        <f t="shared" si="185"/>
        <v/>
      </c>
      <c r="U605" s="101"/>
      <c r="V605" s="63" t="str">
        <f t="shared" si="175"/>
        <v/>
      </c>
      <c r="W605" s="63" t="str">
        <f t="shared" si="176"/>
        <v/>
      </c>
      <c r="X605" s="63" t="str">
        <f t="shared" si="177"/>
        <v/>
      </c>
      <c r="Y605" s="63" t="str">
        <f t="shared" si="178"/>
        <v/>
      </c>
      <c r="Z605" s="63" t="str">
        <f t="shared" si="179"/>
        <v/>
      </c>
      <c r="AA605" s="63" t="str">
        <f t="shared" si="180"/>
        <v/>
      </c>
      <c r="AB605" s="37"/>
      <c r="AC605" s="37"/>
      <c r="AD605" s="37"/>
      <c r="AE605" s="82" t="str">
        <f t="shared" si="181"/>
        <v/>
      </c>
      <c r="AF605" s="82" t="str">
        <f t="shared" si="182"/>
        <v/>
      </c>
      <c r="AG605" s="82" t="str">
        <f t="shared" si="183"/>
        <v/>
      </c>
      <c r="AH605" s="125" t="str">
        <f t="shared" si="186"/>
        <v/>
      </c>
      <c r="AI605" s="64" t="str">
        <f t="shared" si="184"/>
        <v/>
      </c>
      <c r="AJ605" s="45" t="str">
        <f>IFERROR(IF(ISNUMBER('Opsparede løndele dec21-feb22'!K603),AI605+'Opsparede løndele dec21-feb22'!K603,AI605),"")</f>
        <v/>
      </c>
    </row>
    <row r="606" spans="1:36" x14ac:dyDescent="0.25">
      <c r="A606" s="50" t="str">
        <f t="shared" si="187"/>
        <v/>
      </c>
      <c r="B606" s="5"/>
      <c r="C606" s="6"/>
      <c r="D606" s="7"/>
      <c r="E606" s="8"/>
      <c r="F606" s="8"/>
      <c r="G606" s="58" t="str">
        <f t="shared" si="189"/>
        <v/>
      </c>
      <c r="H606" s="58" t="str">
        <f t="shared" si="189"/>
        <v/>
      </c>
      <c r="I606" s="58" t="str">
        <f t="shared" si="189"/>
        <v/>
      </c>
      <c r="K606" s="100" t="str">
        <f t="shared" si="185"/>
        <v/>
      </c>
      <c r="U606" s="101"/>
      <c r="V606" s="63" t="str">
        <f t="shared" si="175"/>
        <v/>
      </c>
      <c r="W606" s="63" t="str">
        <f t="shared" si="176"/>
        <v/>
      </c>
      <c r="X606" s="63" t="str">
        <f t="shared" si="177"/>
        <v/>
      </c>
      <c r="Y606" s="63" t="str">
        <f t="shared" si="178"/>
        <v/>
      </c>
      <c r="Z606" s="63" t="str">
        <f t="shared" si="179"/>
        <v/>
      </c>
      <c r="AA606" s="63" t="str">
        <f t="shared" si="180"/>
        <v/>
      </c>
      <c r="AB606" s="37"/>
      <c r="AC606" s="37"/>
      <c r="AD606" s="37"/>
      <c r="AE606" s="82" t="str">
        <f t="shared" si="181"/>
        <v/>
      </c>
      <c r="AF606" s="82" t="str">
        <f t="shared" si="182"/>
        <v/>
      </c>
      <c r="AG606" s="82" t="str">
        <f t="shared" si="183"/>
        <v/>
      </c>
      <c r="AH606" s="125" t="str">
        <f t="shared" si="186"/>
        <v/>
      </c>
      <c r="AI606" s="64" t="str">
        <f t="shared" si="184"/>
        <v/>
      </c>
      <c r="AJ606" s="45" t="str">
        <f>IFERROR(IF(ISNUMBER('Opsparede løndele dec21-feb22'!K604),AI606+'Opsparede løndele dec21-feb22'!K604,AI606),"")</f>
        <v/>
      </c>
    </row>
    <row r="607" spans="1:36" x14ac:dyDescent="0.25">
      <c r="A607" s="50" t="str">
        <f t="shared" si="187"/>
        <v/>
      </c>
      <c r="B607" s="5"/>
      <c r="C607" s="6"/>
      <c r="D607" s="7"/>
      <c r="E607" s="8"/>
      <c r="F607" s="8"/>
      <c r="G607" s="58" t="str">
        <f t="shared" ref="G607:I616" si="190">IF(AND(ISNUMBER($E607),ISNUMBER($F607)),MAX(MIN(NETWORKDAYS(IF($E607&lt;=VLOOKUP(G$6,Matrix_antal_dage,5,FALSE),VLOOKUP(G$6,Matrix_antal_dage,5,FALSE),$E607),IF($F607&gt;=VLOOKUP(G$6,Matrix_antal_dage,6,FALSE),VLOOKUP(G$6,Matrix_antal_dage,6,FALSE),$F607),helligdage),VLOOKUP(G$6,Matrix_antal_dage,7,FALSE)),0),"")</f>
        <v/>
      </c>
      <c r="H607" s="58" t="str">
        <f t="shared" si="190"/>
        <v/>
      </c>
      <c r="I607" s="58" t="str">
        <f t="shared" si="190"/>
        <v/>
      </c>
      <c r="K607" s="100" t="str">
        <f t="shared" si="185"/>
        <v/>
      </c>
      <c r="U607" s="101"/>
      <c r="V607" s="63" t="str">
        <f t="shared" si="175"/>
        <v/>
      </c>
      <c r="W607" s="63" t="str">
        <f t="shared" si="176"/>
        <v/>
      </c>
      <c r="X607" s="63" t="str">
        <f t="shared" si="177"/>
        <v/>
      </c>
      <c r="Y607" s="63" t="str">
        <f t="shared" si="178"/>
        <v/>
      </c>
      <c r="Z607" s="63" t="str">
        <f t="shared" si="179"/>
        <v/>
      </c>
      <c r="AA607" s="63" t="str">
        <f t="shared" si="180"/>
        <v/>
      </c>
      <c r="AB607" s="37"/>
      <c r="AC607" s="37"/>
      <c r="AD607" s="37"/>
      <c r="AE607" s="82" t="str">
        <f t="shared" si="181"/>
        <v/>
      </c>
      <c r="AF607" s="82" t="str">
        <f t="shared" si="182"/>
        <v/>
      </c>
      <c r="AG607" s="82" t="str">
        <f t="shared" si="183"/>
        <v/>
      </c>
      <c r="AH607" s="125" t="str">
        <f t="shared" si="186"/>
        <v/>
      </c>
      <c r="AI607" s="64" t="str">
        <f t="shared" si="184"/>
        <v/>
      </c>
      <c r="AJ607" s="45" t="str">
        <f>IFERROR(IF(ISNUMBER('Opsparede løndele dec21-feb22'!K605),AI607+'Opsparede løndele dec21-feb22'!K605,AI607),"")</f>
        <v/>
      </c>
    </row>
    <row r="608" spans="1:36" x14ac:dyDescent="0.25">
      <c r="A608" s="50" t="str">
        <f t="shared" si="187"/>
        <v/>
      </c>
      <c r="B608" s="5"/>
      <c r="C608" s="6"/>
      <c r="D608" s="7"/>
      <c r="E608" s="8"/>
      <c r="F608" s="8"/>
      <c r="G608" s="58" t="str">
        <f t="shared" si="190"/>
        <v/>
      </c>
      <c r="H608" s="58" t="str">
        <f t="shared" si="190"/>
        <v/>
      </c>
      <c r="I608" s="58" t="str">
        <f t="shared" si="190"/>
        <v/>
      </c>
      <c r="K608" s="100" t="str">
        <f t="shared" si="185"/>
        <v/>
      </c>
      <c r="U608" s="101"/>
      <c r="V608" s="63" t="str">
        <f t="shared" si="175"/>
        <v/>
      </c>
      <c r="W608" s="63" t="str">
        <f t="shared" si="176"/>
        <v/>
      </c>
      <c r="X608" s="63" t="str">
        <f t="shared" si="177"/>
        <v/>
      </c>
      <c r="Y608" s="63" t="str">
        <f t="shared" si="178"/>
        <v/>
      </c>
      <c r="Z608" s="63" t="str">
        <f t="shared" si="179"/>
        <v/>
      </c>
      <c r="AA608" s="63" t="str">
        <f t="shared" si="180"/>
        <v/>
      </c>
      <c r="AB608" s="37"/>
      <c r="AC608" s="37"/>
      <c r="AD608" s="37"/>
      <c r="AE608" s="82" t="str">
        <f t="shared" si="181"/>
        <v/>
      </c>
      <c r="AF608" s="82" t="str">
        <f t="shared" si="182"/>
        <v/>
      </c>
      <c r="AG608" s="82" t="str">
        <f t="shared" si="183"/>
        <v/>
      </c>
      <c r="AH608" s="125" t="str">
        <f t="shared" si="186"/>
        <v/>
      </c>
      <c r="AI608" s="64" t="str">
        <f t="shared" si="184"/>
        <v/>
      </c>
      <c r="AJ608" s="45" t="str">
        <f>IFERROR(IF(ISNUMBER('Opsparede løndele dec21-feb22'!K606),AI608+'Opsparede løndele dec21-feb22'!K606,AI608),"")</f>
        <v/>
      </c>
    </row>
    <row r="609" spans="1:36" x14ac:dyDescent="0.25">
      <c r="A609" s="50" t="str">
        <f t="shared" si="187"/>
        <v/>
      </c>
      <c r="B609" s="5"/>
      <c r="C609" s="6"/>
      <c r="D609" s="7"/>
      <c r="E609" s="8"/>
      <c r="F609" s="8"/>
      <c r="G609" s="58" t="str">
        <f t="shared" si="190"/>
        <v/>
      </c>
      <c r="H609" s="58" t="str">
        <f t="shared" si="190"/>
        <v/>
      </c>
      <c r="I609" s="58" t="str">
        <f t="shared" si="190"/>
        <v/>
      </c>
      <c r="K609" s="100" t="str">
        <f t="shared" si="185"/>
        <v/>
      </c>
      <c r="U609" s="101"/>
      <c r="V609" s="63" t="str">
        <f t="shared" si="175"/>
        <v/>
      </c>
      <c r="W609" s="63" t="str">
        <f t="shared" si="176"/>
        <v/>
      </c>
      <c r="X609" s="63" t="str">
        <f t="shared" si="177"/>
        <v/>
      </c>
      <c r="Y609" s="63" t="str">
        <f t="shared" si="178"/>
        <v/>
      </c>
      <c r="Z609" s="63" t="str">
        <f t="shared" si="179"/>
        <v/>
      </c>
      <c r="AA609" s="63" t="str">
        <f t="shared" si="180"/>
        <v/>
      </c>
      <c r="AB609" s="37"/>
      <c r="AC609" s="37"/>
      <c r="AD609" s="37"/>
      <c r="AE609" s="82" t="str">
        <f t="shared" si="181"/>
        <v/>
      </c>
      <c r="AF609" s="82" t="str">
        <f t="shared" si="182"/>
        <v/>
      </c>
      <c r="AG609" s="82" t="str">
        <f t="shared" si="183"/>
        <v/>
      </c>
      <c r="AH609" s="125" t="str">
        <f t="shared" si="186"/>
        <v/>
      </c>
      <c r="AI609" s="64" t="str">
        <f t="shared" si="184"/>
        <v/>
      </c>
      <c r="AJ609" s="45" t="str">
        <f>IFERROR(IF(ISNUMBER('Opsparede løndele dec21-feb22'!K607),AI609+'Opsparede løndele dec21-feb22'!K607,AI609),"")</f>
        <v/>
      </c>
    </row>
    <row r="610" spans="1:36" x14ac:dyDescent="0.25">
      <c r="A610" s="50" t="str">
        <f t="shared" si="187"/>
        <v/>
      </c>
      <c r="B610" s="5"/>
      <c r="C610" s="6"/>
      <c r="D610" s="7"/>
      <c r="E610" s="8"/>
      <c r="F610" s="8"/>
      <c r="G610" s="58" t="str">
        <f t="shared" si="190"/>
        <v/>
      </c>
      <c r="H610" s="58" t="str">
        <f t="shared" si="190"/>
        <v/>
      </c>
      <c r="I610" s="58" t="str">
        <f t="shared" si="190"/>
        <v/>
      </c>
      <c r="K610" s="100" t="str">
        <f t="shared" si="185"/>
        <v/>
      </c>
      <c r="U610" s="101"/>
      <c r="V610" s="63" t="str">
        <f t="shared" si="175"/>
        <v/>
      </c>
      <c r="W610" s="63" t="str">
        <f t="shared" si="176"/>
        <v/>
      </c>
      <c r="X610" s="63" t="str">
        <f t="shared" si="177"/>
        <v/>
      </c>
      <c r="Y610" s="63" t="str">
        <f t="shared" si="178"/>
        <v/>
      </c>
      <c r="Z610" s="63" t="str">
        <f t="shared" si="179"/>
        <v/>
      </c>
      <c r="AA610" s="63" t="str">
        <f t="shared" si="180"/>
        <v/>
      </c>
      <c r="AB610" s="37"/>
      <c r="AC610" s="37"/>
      <c r="AD610" s="37"/>
      <c r="AE610" s="82" t="str">
        <f t="shared" si="181"/>
        <v/>
      </c>
      <c r="AF610" s="82" t="str">
        <f t="shared" si="182"/>
        <v/>
      </c>
      <c r="AG610" s="82" t="str">
        <f t="shared" si="183"/>
        <v/>
      </c>
      <c r="AH610" s="125" t="str">
        <f t="shared" si="186"/>
        <v/>
      </c>
      <c r="AI610" s="64" t="str">
        <f t="shared" si="184"/>
        <v/>
      </c>
      <c r="AJ610" s="45" t="str">
        <f>IFERROR(IF(ISNUMBER('Opsparede løndele dec21-feb22'!K608),AI610+'Opsparede løndele dec21-feb22'!K608,AI610),"")</f>
        <v/>
      </c>
    </row>
    <row r="611" spans="1:36" x14ac:dyDescent="0.25">
      <c r="A611" s="50" t="str">
        <f t="shared" si="187"/>
        <v/>
      </c>
      <c r="B611" s="5"/>
      <c r="C611" s="6"/>
      <c r="D611" s="7"/>
      <c r="E611" s="8"/>
      <c r="F611" s="8"/>
      <c r="G611" s="58" t="str">
        <f t="shared" si="190"/>
        <v/>
      </c>
      <c r="H611" s="58" t="str">
        <f t="shared" si="190"/>
        <v/>
      </c>
      <c r="I611" s="58" t="str">
        <f t="shared" si="190"/>
        <v/>
      </c>
      <c r="K611" s="100" t="str">
        <f t="shared" si="185"/>
        <v/>
      </c>
      <c r="U611" s="101"/>
      <c r="V611" s="63" t="str">
        <f t="shared" si="175"/>
        <v/>
      </c>
      <c r="W611" s="63" t="str">
        <f t="shared" si="176"/>
        <v/>
      </c>
      <c r="X611" s="63" t="str">
        <f t="shared" si="177"/>
        <v/>
      </c>
      <c r="Y611" s="63" t="str">
        <f t="shared" si="178"/>
        <v/>
      </c>
      <c r="Z611" s="63" t="str">
        <f t="shared" si="179"/>
        <v/>
      </c>
      <c r="AA611" s="63" t="str">
        <f t="shared" si="180"/>
        <v/>
      </c>
      <c r="AB611" s="37"/>
      <c r="AC611" s="37"/>
      <c r="AD611" s="37"/>
      <c r="AE611" s="82" t="str">
        <f t="shared" si="181"/>
        <v/>
      </c>
      <c r="AF611" s="82" t="str">
        <f t="shared" si="182"/>
        <v/>
      </c>
      <c r="AG611" s="82" t="str">
        <f t="shared" si="183"/>
        <v/>
      </c>
      <c r="AH611" s="125" t="str">
        <f t="shared" si="186"/>
        <v/>
      </c>
      <c r="AI611" s="64" t="str">
        <f t="shared" si="184"/>
        <v/>
      </c>
      <c r="AJ611" s="45" t="str">
        <f>IFERROR(IF(ISNUMBER('Opsparede løndele dec21-feb22'!K609),AI611+'Opsparede løndele dec21-feb22'!K609,AI611),"")</f>
        <v/>
      </c>
    </row>
    <row r="612" spans="1:36" x14ac:dyDescent="0.25">
      <c r="A612" s="50" t="str">
        <f t="shared" si="187"/>
        <v/>
      </c>
      <c r="B612" s="5"/>
      <c r="C612" s="6"/>
      <c r="D612" s="7"/>
      <c r="E612" s="8"/>
      <c r="F612" s="8"/>
      <c r="G612" s="58" t="str">
        <f t="shared" si="190"/>
        <v/>
      </c>
      <c r="H612" s="58" t="str">
        <f t="shared" si="190"/>
        <v/>
      </c>
      <c r="I612" s="58" t="str">
        <f t="shared" si="190"/>
        <v/>
      </c>
      <c r="K612" s="100" t="str">
        <f t="shared" si="185"/>
        <v/>
      </c>
      <c r="U612" s="101"/>
      <c r="V612" s="63" t="str">
        <f t="shared" si="175"/>
        <v/>
      </c>
      <c r="W612" s="63" t="str">
        <f t="shared" si="176"/>
        <v/>
      </c>
      <c r="X612" s="63" t="str">
        <f t="shared" si="177"/>
        <v/>
      </c>
      <c r="Y612" s="63" t="str">
        <f t="shared" si="178"/>
        <v/>
      </c>
      <c r="Z612" s="63" t="str">
        <f t="shared" si="179"/>
        <v/>
      </c>
      <c r="AA612" s="63" t="str">
        <f t="shared" si="180"/>
        <v/>
      </c>
      <c r="AB612" s="37"/>
      <c r="AC612" s="37"/>
      <c r="AD612" s="37"/>
      <c r="AE612" s="82" t="str">
        <f t="shared" si="181"/>
        <v/>
      </c>
      <c r="AF612" s="82" t="str">
        <f t="shared" si="182"/>
        <v/>
      </c>
      <c r="AG612" s="82" t="str">
        <f t="shared" si="183"/>
        <v/>
      </c>
      <c r="AH612" s="125" t="str">
        <f t="shared" si="186"/>
        <v/>
      </c>
      <c r="AI612" s="64" t="str">
        <f t="shared" si="184"/>
        <v/>
      </c>
      <c r="AJ612" s="45" t="str">
        <f>IFERROR(IF(ISNUMBER('Opsparede løndele dec21-feb22'!K610),AI612+'Opsparede løndele dec21-feb22'!K610,AI612),"")</f>
        <v/>
      </c>
    </row>
    <row r="613" spans="1:36" x14ac:dyDescent="0.25">
      <c r="A613" s="50" t="str">
        <f t="shared" si="187"/>
        <v/>
      </c>
      <c r="B613" s="5"/>
      <c r="C613" s="6"/>
      <c r="D613" s="7"/>
      <c r="E613" s="8"/>
      <c r="F613" s="8"/>
      <c r="G613" s="58" t="str">
        <f t="shared" si="190"/>
        <v/>
      </c>
      <c r="H613" s="58" t="str">
        <f t="shared" si="190"/>
        <v/>
      </c>
      <c r="I613" s="58" t="str">
        <f t="shared" si="190"/>
        <v/>
      </c>
      <c r="K613" s="100" t="str">
        <f t="shared" si="185"/>
        <v/>
      </c>
      <c r="U613" s="101"/>
      <c r="V613" s="63" t="str">
        <f t="shared" si="175"/>
        <v/>
      </c>
      <c r="W613" s="63" t="str">
        <f t="shared" si="176"/>
        <v/>
      </c>
      <c r="X613" s="63" t="str">
        <f t="shared" si="177"/>
        <v/>
      </c>
      <c r="Y613" s="63" t="str">
        <f t="shared" si="178"/>
        <v/>
      </c>
      <c r="Z613" s="63" t="str">
        <f t="shared" si="179"/>
        <v/>
      </c>
      <c r="AA613" s="63" t="str">
        <f t="shared" si="180"/>
        <v/>
      </c>
      <c r="AB613" s="37"/>
      <c r="AC613" s="37"/>
      <c r="AD613" s="37"/>
      <c r="AE613" s="82" t="str">
        <f t="shared" si="181"/>
        <v/>
      </c>
      <c r="AF613" s="82" t="str">
        <f t="shared" si="182"/>
        <v/>
      </c>
      <c r="AG613" s="82" t="str">
        <f t="shared" si="183"/>
        <v/>
      </c>
      <c r="AH613" s="125" t="str">
        <f t="shared" si="186"/>
        <v/>
      </c>
      <c r="AI613" s="64" t="str">
        <f t="shared" si="184"/>
        <v/>
      </c>
      <c r="AJ613" s="45" t="str">
        <f>IFERROR(IF(ISNUMBER('Opsparede løndele dec21-feb22'!K611),AI613+'Opsparede løndele dec21-feb22'!K611,AI613),"")</f>
        <v/>
      </c>
    </row>
    <row r="614" spans="1:36" x14ac:dyDescent="0.25">
      <c r="A614" s="50" t="str">
        <f t="shared" si="187"/>
        <v/>
      </c>
      <c r="B614" s="5"/>
      <c r="C614" s="6"/>
      <c r="D614" s="7"/>
      <c r="E614" s="8"/>
      <c r="F614" s="8"/>
      <c r="G614" s="58" t="str">
        <f t="shared" si="190"/>
        <v/>
      </c>
      <c r="H614" s="58" t="str">
        <f t="shared" si="190"/>
        <v/>
      </c>
      <c r="I614" s="58" t="str">
        <f t="shared" si="190"/>
        <v/>
      </c>
      <c r="K614" s="100" t="str">
        <f t="shared" si="185"/>
        <v/>
      </c>
      <c r="U614" s="101"/>
      <c r="V614" s="63" t="str">
        <f t="shared" si="175"/>
        <v/>
      </c>
      <c r="W614" s="63" t="str">
        <f t="shared" si="176"/>
        <v/>
      </c>
      <c r="X614" s="63" t="str">
        <f t="shared" si="177"/>
        <v/>
      </c>
      <c r="Y614" s="63" t="str">
        <f t="shared" si="178"/>
        <v/>
      </c>
      <c r="Z614" s="63" t="str">
        <f t="shared" si="179"/>
        <v/>
      </c>
      <c r="AA614" s="63" t="str">
        <f t="shared" si="180"/>
        <v/>
      </c>
      <c r="AB614" s="37"/>
      <c r="AC614" s="37"/>
      <c r="AD614" s="37"/>
      <c r="AE614" s="82" t="str">
        <f t="shared" si="181"/>
        <v/>
      </c>
      <c r="AF614" s="82" t="str">
        <f t="shared" si="182"/>
        <v/>
      </c>
      <c r="AG614" s="82" t="str">
        <f t="shared" si="183"/>
        <v/>
      </c>
      <c r="AH614" s="125" t="str">
        <f t="shared" si="186"/>
        <v/>
      </c>
      <c r="AI614" s="64" t="str">
        <f t="shared" si="184"/>
        <v/>
      </c>
      <c r="AJ614" s="45" t="str">
        <f>IFERROR(IF(ISNUMBER('Opsparede løndele dec21-feb22'!K612),AI614+'Opsparede løndele dec21-feb22'!K612,AI614),"")</f>
        <v/>
      </c>
    </row>
    <row r="615" spans="1:36" x14ac:dyDescent="0.25">
      <c r="A615" s="50" t="str">
        <f t="shared" si="187"/>
        <v/>
      </c>
      <c r="B615" s="5"/>
      <c r="C615" s="6"/>
      <c r="D615" s="7"/>
      <c r="E615" s="8"/>
      <c r="F615" s="8"/>
      <c r="G615" s="58" t="str">
        <f t="shared" si="190"/>
        <v/>
      </c>
      <c r="H615" s="58" t="str">
        <f t="shared" si="190"/>
        <v/>
      </c>
      <c r="I615" s="58" t="str">
        <f t="shared" si="190"/>
        <v/>
      </c>
      <c r="K615" s="100" t="str">
        <f t="shared" si="185"/>
        <v/>
      </c>
      <c r="U615" s="101"/>
      <c r="V615" s="63" t="str">
        <f t="shared" si="175"/>
        <v/>
      </c>
      <c r="W615" s="63" t="str">
        <f t="shared" si="176"/>
        <v/>
      </c>
      <c r="X615" s="63" t="str">
        <f t="shared" si="177"/>
        <v/>
      </c>
      <c r="Y615" s="63" t="str">
        <f t="shared" si="178"/>
        <v/>
      </c>
      <c r="Z615" s="63" t="str">
        <f t="shared" si="179"/>
        <v/>
      </c>
      <c r="AA615" s="63" t="str">
        <f t="shared" si="180"/>
        <v/>
      </c>
      <c r="AB615" s="37"/>
      <c r="AC615" s="37"/>
      <c r="AD615" s="37"/>
      <c r="AE615" s="82" t="str">
        <f t="shared" si="181"/>
        <v/>
      </c>
      <c r="AF615" s="82" t="str">
        <f t="shared" si="182"/>
        <v/>
      </c>
      <c r="AG615" s="82" t="str">
        <f t="shared" si="183"/>
        <v/>
      </c>
      <c r="AH615" s="125" t="str">
        <f t="shared" si="186"/>
        <v/>
      </c>
      <c r="AI615" s="64" t="str">
        <f t="shared" si="184"/>
        <v/>
      </c>
      <c r="AJ615" s="45" t="str">
        <f>IFERROR(IF(ISNUMBER('Opsparede løndele dec21-feb22'!K613),AI615+'Opsparede løndele dec21-feb22'!K613,AI615),"")</f>
        <v/>
      </c>
    </row>
    <row r="616" spans="1:36" x14ac:dyDescent="0.25">
      <c r="A616" s="50" t="str">
        <f t="shared" si="187"/>
        <v/>
      </c>
      <c r="B616" s="5"/>
      <c r="C616" s="6"/>
      <c r="D616" s="7"/>
      <c r="E616" s="8"/>
      <c r="F616" s="8"/>
      <c r="G616" s="58" t="str">
        <f t="shared" si="190"/>
        <v/>
      </c>
      <c r="H616" s="58" t="str">
        <f t="shared" si="190"/>
        <v/>
      </c>
      <c r="I616" s="58" t="str">
        <f t="shared" si="190"/>
        <v/>
      </c>
      <c r="K616" s="100" t="str">
        <f t="shared" si="185"/>
        <v/>
      </c>
      <c r="U616" s="101"/>
      <c r="V616" s="63" t="str">
        <f t="shared" si="175"/>
        <v/>
      </c>
      <c r="W616" s="63" t="str">
        <f t="shared" si="176"/>
        <v/>
      </c>
      <c r="X616" s="63" t="str">
        <f t="shared" si="177"/>
        <v/>
      </c>
      <c r="Y616" s="63" t="str">
        <f t="shared" si="178"/>
        <v/>
      </c>
      <c r="Z616" s="63" t="str">
        <f t="shared" si="179"/>
        <v/>
      </c>
      <c r="AA616" s="63" t="str">
        <f t="shared" si="180"/>
        <v/>
      </c>
      <c r="AB616" s="37"/>
      <c r="AC616" s="37"/>
      <c r="AD616" s="37"/>
      <c r="AE616" s="82" t="str">
        <f t="shared" si="181"/>
        <v/>
      </c>
      <c r="AF616" s="82" t="str">
        <f t="shared" si="182"/>
        <v/>
      </c>
      <c r="AG616" s="82" t="str">
        <f t="shared" si="183"/>
        <v/>
      </c>
      <c r="AH616" s="125" t="str">
        <f t="shared" si="186"/>
        <v/>
      </c>
      <c r="AI616" s="64" t="str">
        <f t="shared" si="184"/>
        <v/>
      </c>
      <c r="AJ616" s="45" t="str">
        <f>IFERROR(IF(ISNUMBER('Opsparede løndele dec21-feb22'!K614),AI616+'Opsparede løndele dec21-feb22'!K614,AI616),"")</f>
        <v/>
      </c>
    </row>
    <row r="617" spans="1:36" x14ac:dyDescent="0.25">
      <c r="A617" s="50" t="str">
        <f t="shared" si="187"/>
        <v/>
      </c>
      <c r="B617" s="5"/>
      <c r="C617" s="6"/>
      <c r="D617" s="7"/>
      <c r="E617" s="8"/>
      <c r="F617" s="8"/>
      <c r="G617" s="58" t="str">
        <f t="shared" ref="G617:I626" si="191">IF(AND(ISNUMBER($E617),ISNUMBER($F617)),MAX(MIN(NETWORKDAYS(IF($E617&lt;=VLOOKUP(G$6,Matrix_antal_dage,5,FALSE),VLOOKUP(G$6,Matrix_antal_dage,5,FALSE),$E617),IF($F617&gt;=VLOOKUP(G$6,Matrix_antal_dage,6,FALSE),VLOOKUP(G$6,Matrix_antal_dage,6,FALSE),$F617),helligdage),VLOOKUP(G$6,Matrix_antal_dage,7,FALSE)),0),"")</f>
        <v/>
      </c>
      <c r="H617" s="58" t="str">
        <f t="shared" si="191"/>
        <v/>
      </c>
      <c r="I617" s="58" t="str">
        <f t="shared" si="191"/>
        <v/>
      </c>
      <c r="K617" s="100" t="str">
        <f t="shared" si="185"/>
        <v/>
      </c>
      <c r="U617" s="101"/>
      <c r="V617" s="63" t="str">
        <f t="shared" si="175"/>
        <v/>
      </c>
      <c r="W617" s="63" t="str">
        <f t="shared" si="176"/>
        <v/>
      </c>
      <c r="X617" s="63" t="str">
        <f t="shared" si="177"/>
        <v/>
      </c>
      <c r="Y617" s="63" t="str">
        <f t="shared" si="178"/>
        <v/>
      </c>
      <c r="Z617" s="63" t="str">
        <f t="shared" si="179"/>
        <v/>
      </c>
      <c r="AA617" s="63" t="str">
        <f t="shared" si="180"/>
        <v/>
      </c>
      <c r="AB617" s="37"/>
      <c r="AC617" s="37"/>
      <c r="AD617" s="37"/>
      <c r="AE617" s="82" t="str">
        <f t="shared" si="181"/>
        <v/>
      </c>
      <c r="AF617" s="82" t="str">
        <f t="shared" si="182"/>
        <v/>
      </c>
      <c r="AG617" s="82" t="str">
        <f t="shared" si="183"/>
        <v/>
      </c>
      <c r="AH617" s="125" t="str">
        <f t="shared" si="186"/>
        <v/>
      </c>
      <c r="AI617" s="64" t="str">
        <f t="shared" si="184"/>
        <v/>
      </c>
      <c r="AJ617" s="45" t="str">
        <f>IFERROR(IF(ISNUMBER('Opsparede løndele dec21-feb22'!K615),AI617+'Opsparede løndele dec21-feb22'!K615,AI617),"")</f>
        <v/>
      </c>
    </row>
    <row r="618" spans="1:36" x14ac:dyDescent="0.25">
      <c r="A618" s="50" t="str">
        <f t="shared" si="187"/>
        <v/>
      </c>
      <c r="B618" s="5"/>
      <c r="C618" s="6"/>
      <c r="D618" s="7"/>
      <c r="E618" s="8"/>
      <c r="F618" s="8"/>
      <c r="G618" s="58" t="str">
        <f t="shared" si="191"/>
        <v/>
      </c>
      <c r="H618" s="58" t="str">
        <f t="shared" si="191"/>
        <v/>
      </c>
      <c r="I618" s="58" t="str">
        <f t="shared" si="191"/>
        <v/>
      </c>
      <c r="K618" s="100" t="str">
        <f t="shared" si="185"/>
        <v/>
      </c>
      <c r="U618" s="101"/>
      <c r="V618" s="63" t="str">
        <f t="shared" si="175"/>
        <v/>
      </c>
      <c r="W618" s="63" t="str">
        <f t="shared" si="176"/>
        <v/>
      </c>
      <c r="X618" s="63" t="str">
        <f t="shared" si="177"/>
        <v/>
      </c>
      <c r="Y618" s="63" t="str">
        <f t="shared" si="178"/>
        <v/>
      </c>
      <c r="Z618" s="63" t="str">
        <f t="shared" si="179"/>
        <v/>
      </c>
      <c r="AA618" s="63" t="str">
        <f t="shared" si="180"/>
        <v/>
      </c>
      <c r="AB618" s="37"/>
      <c r="AC618" s="37"/>
      <c r="AD618" s="37"/>
      <c r="AE618" s="82" t="str">
        <f t="shared" si="181"/>
        <v/>
      </c>
      <c r="AF618" s="82" t="str">
        <f t="shared" si="182"/>
        <v/>
      </c>
      <c r="AG618" s="82" t="str">
        <f t="shared" si="183"/>
        <v/>
      </c>
      <c r="AH618" s="125" t="str">
        <f t="shared" si="186"/>
        <v/>
      </c>
      <c r="AI618" s="64" t="str">
        <f t="shared" si="184"/>
        <v/>
      </c>
      <c r="AJ618" s="45" t="str">
        <f>IFERROR(IF(ISNUMBER('Opsparede løndele dec21-feb22'!K616),AI618+'Opsparede løndele dec21-feb22'!K616,AI618),"")</f>
        <v/>
      </c>
    </row>
    <row r="619" spans="1:36" x14ac:dyDescent="0.25">
      <c r="A619" s="50" t="str">
        <f t="shared" si="187"/>
        <v/>
      </c>
      <c r="B619" s="5"/>
      <c r="C619" s="6"/>
      <c r="D619" s="7"/>
      <c r="E619" s="8"/>
      <c r="F619" s="8"/>
      <c r="G619" s="58" t="str">
        <f t="shared" si="191"/>
        <v/>
      </c>
      <c r="H619" s="58" t="str">
        <f t="shared" si="191"/>
        <v/>
      </c>
      <c r="I619" s="58" t="str">
        <f t="shared" si="191"/>
        <v/>
      </c>
      <c r="K619" s="100" t="str">
        <f t="shared" si="185"/>
        <v/>
      </c>
      <c r="U619" s="101"/>
      <c r="V619" s="63" t="str">
        <f t="shared" si="175"/>
        <v/>
      </c>
      <c r="W619" s="63" t="str">
        <f t="shared" si="176"/>
        <v/>
      </c>
      <c r="X619" s="63" t="str">
        <f t="shared" si="177"/>
        <v/>
      </c>
      <c r="Y619" s="63" t="str">
        <f t="shared" si="178"/>
        <v/>
      </c>
      <c r="Z619" s="63" t="str">
        <f t="shared" si="179"/>
        <v/>
      </c>
      <c r="AA619" s="63" t="str">
        <f t="shared" si="180"/>
        <v/>
      </c>
      <c r="AB619" s="37"/>
      <c r="AC619" s="37"/>
      <c r="AD619" s="37"/>
      <c r="AE619" s="82" t="str">
        <f t="shared" si="181"/>
        <v/>
      </c>
      <c r="AF619" s="82" t="str">
        <f t="shared" si="182"/>
        <v/>
      </c>
      <c r="AG619" s="82" t="str">
        <f t="shared" si="183"/>
        <v/>
      </c>
      <c r="AH619" s="125" t="str">
        <f t="shared" si="186"/>
        <v/>
      </c>
      <c r="AI619" s="64" t="str">
        <f t="shared" si="184"/>
        <v/>
      </c>
      <c r="AJ619" s="45" t="str">
        <f>IFERROR(IF(ISNUMBER('Opsparede løndele dec21-feb22'!K617),AI619+'Opsparede løndele dec21-feb22'!K617,AI619),"")</f>
        <v/>
      </c>
    </row>
    <row r="620" spans="1:36" x14ac:dyDescent="0.25">
      <c r="A620" s="50" t="str">
        <f t="shared" si="187"/>
        <v/>
      </c>
      <c r="B620" s="5"/>
      <c r="C620" s="6"/>
      <c r="D620" s="7"/>
      <c r="E620" s="8"/>
      <c r="F620" s="8"/>
      <c r="G620" s="58" t="str">
        <f t="shared" si="191"/>
        <v/>
      </c>
      <c r="H620" s="58" t="str">
        <f t="shared" si="191"/>
        <v/>
      </c>
      <c r="I620" s="58" t="str">
        <f t="shared" si="191"/>
        <v/>
      </c>
      <c r="K620" s="100" t="str">
        <f t="shared" si="185"/>
        <v/>
      </c>
      <c r="U620" s="101"/>
      <c r="V620" s="63" t="str">
        <f t="shared" si="175"/>
        <v/>
      </c>
      <c r="W620" s="63" t="str">
        <f t="shared" si="176"/>
        <v/>
      </c>
      <c r="X620" s="63" t="str">
        <f t="shared" si="177"/>
        <v/>
      </c>
      <c r="Y620" s="63" t="str">
        <f t="shared" si="178"/>
        <v/>
      </c>
      <c r="Z620" s="63" t="str">
        <f t="shared" si="179"/>
        <v/>
      </c>
      <c r="AA620" s="63" t="str">
        <f t="shared" si="180"/>
        <v/>
      </c>
      <c r="AB620" s="37"/>
      <c r="AC620" s="37"/>
      <c r="AD620" s="37"/>
      <c r="AE620" s="82" t="str">
        <f t="shared" si="181"/>
        <v/>
      </c>
      <c r="AF620" s="82" t="str">
        <f t="shared" si="182"/>
        <v/>
      </c>
      <c r="AG620" s="82" t="str">
        <f t="shared" si="183"/>
        <v/>
      </c>
      <c r="AH620" s="125" t="str">
        <f t="shared" si="186"/>
        <v/>
      </c>
      <c r="AI620" s="64" t="str">
        <f t="shared" si="184"/>
        <v/>
      </c>
      <c r="AJ620" s="45" t="str">
        <f>IFERROR(IF(ISNUMBER('Opsparede løndele dec21-feb22'!K618),AI620+'Opsparede løndele dec21-feb22'!K618,AI620),"")</f>
        <v/>
      </c>
    </row>
    <row r="621" spans="1:36" x14ac:dyDescent="0.25">
      <c r="A621" s="50" t="str">
        <f t="shared" si="187"/>
        <v/>
      </c>
      <c r="B621" s="5"/>
      <c r="C621" s="6"/>
      <c r="D621" s="7"/>
      <c r="E621" s="8"/>
      <c r="F621" s="8"/>
      <c r="G621" s="58" t="str">
        <f t="shared" si="191"/>
        <v/>
      </c>
      <c r="H621" s="58" t="str">
        <f t="shared" si="191"/>
        <v/>
      </c>
      <c r="I621" s="58" t="str">
        <f t="shared" si="191"/>
        <v/>
      </c>
      <c r="K621" s="100" t="str">
        <f t="shared" si="185"/>
        <v/>
      </c>
      <c r="U621" s="101"/>
      <c r="V621" s="63" t="str">
        <f t="shared" si="175"/>
        <v/>
      </c>
      <c r="W621" s="63" t="str">
        <f t="shared" si="176"/>
        <v/>
      </c>
      <c r="X621" s="63" t="str">
        <f t="shared" si="177"/>
        <v/>
      </c>
      <c r="Y621" s="63" t="str">
        <f t="shared" si="178"/>
        <v/>
      </c>
      <c r="Z621" s="63" t="str">
        <f t="shared" si="179"/>
        <v/>
      </c>
      <c r="AA621" s="63" t="str">
        <f t="shared" si="180"/>
        <v/>
      </c>
      <c r="AB621" s="37"/>
      <c r="AC621" s="37"/>
      <c r="AD621" s="37"/>
      <c r="AE621" s="82" t="str">
        <f t="shared" si="181"/>
        <v/>
      </c>
      <c r="AF621" s="82" t="str">
        <f t="shared" si="182"/>
        <v/>
      </c>
      <c r="AG621" s="82" t="str">
        <f t="shared" si="183"/>
        <v/>
      </c>
      <c r="AH621" s="125" t="str">
        <f t="shared" si="186"/>
        <v/>
      </c>
      <c r="AI621" s="64" t="str">
        <f t="shared" si="184"/>
        <v/>
      </c>
      <c r="AJ621" s="45" t="str">
        <f>IFERROR(IF(ISNUMBER('Opsparede løndele dec21-feb22'!K619),AI621+'Opsparede løndele dec21-feb22'!K619,AI621),"")</f>
        <v/>
      </c>
    </row>
    <row r="622" spans="1:36" x14ac:dyDescent="0.25">
      <c r="A622" s="50" t="str">
        <f t="shared" si="187"/>
        <v/>
      </c>
      <c r="B622" s="5"/>
      <c r="C622" s="6"/>
      <c r="D622" s="7"/>
      <c r="E622" s="8"/>
      <c r="F622" s="8"/>
      <c r="G622" s="58" t="str">
        <f t="shared" si="191"/>
        <v/>
      </c>
      <c r="H622" s="58" t="str">
        <f t="shared" si="191"/>
        <v/>
      </c>
      <c r="I622" s="58" t="str">
        <f t="shared" si="191"/>
        <v/>
      </c>
      <c r="K622" s="100" t="str">
        <f t="shared" si="185"/>
        <v/>
      </c>
      <c r="U622" s="101"/>
      <c r="V622" s="63" t="str">
        <f t="shared" si="175"/>
        <v/>
      </c>
      <c r="W622" s="63" t="str">
        <f t="shared" si="176"/>
        <v/>
      </c>
      <c r="X622" s="63" t="str">
        <f t="shared" si="177"/>
        <v/>
      </c>
      <c r="Y622" s="63" t="str">
        <f t="shared" si="178"/>
        <v/>
      </c>
      <c r="Z622" s="63" t="str">
        <f t="shared" si="179"/>
        <v/>
      </c>
      <c r="AA622" s="63" t="str">
        <f t="shared" si="180"/>
        <v/>
      </c>
      <c r="AB622" s="37"/>
      <c r="AC622" s="37"/>
      <c r="AD622" s="37"/>
      <c r="AE622" s="82" t="str">
        <f t="shared" si="181"/>
        <v/>
      </c>
      <c r="AF622" s="82" t="str">
        <f t="shared" si="182"/>
        <v/>
      </c>
      <c r="AG622" s="82" t="str">
        <f t="shared" si="183"/>
        <v/>
      </c>
      <c r="AH622" s="125" t="str">
        <f t="shared" si="186"/>
        <v/>
      </c>
      <c r="AI622" s="64" t="str">
        <f t="shared" si="184"/>
        <v/>
      </c>
      <c r="AJ622" s="45" t="str">
        <f>IFERROR(IF(ISNUMBER('Opsparede løndele dec21-feb22'!K620),AI622+'Opsparede løndele dec21-feb22'!K620,AI622),"")</f>
        <v/>
      </c>
    </row>
    <row r="623" spans="1:36" x14ac:dyDescent="0.25">
      <c r="A623" s="50" t="str">
        <f t="shared" si="187"/>
        <v/>
      </c>
      <c r="B623" s="5"/>
      <c r="C623" s="6"/>
      <c r="D623" s="7"/>
      <c r="E623" s="8"/>
      <c r="F623" s="8"/>
      <c r="G623" s="58" t="str">
        <f t="shared" si="191"/>
        <v/>
      </c>
      <c r="H623" s="58" t="str">
        <f t="shared" si="191"/>
        <v/>
      </c>
      <c r="I623" s="58" t="str">
        <f t="shared" si="191"/>
        <v/>
      </c>
      <c r="K623" s="100" t="str">
        <f t="shared" si="185"/>
        <v/>
      </c>
      <c r="U623" s="101"/>
      <c r="V623" s="63" t="str">
        <f t="shared" si="175"/>
        <v/>
      </c>
      <c r="W623" s="63" t="str">
        <f t="shared" si="176"/>
        <v/>
      </c>
      <c r="X623" s="63" t="str">
        <f t="shared" si="177"/>
        <v/>
      </c>
      <c r="Y623" s="63" t="str">
        <f t="shared" si="178"/>
        <v/>
      </c>
      <c r="Z623" s="63" t="str">
        <f t="shared" si="179"/>
        <v/>
      </c>
      <c r="AA623" s="63" t="str">
        <f t="shared" si="180"/>
        <v/>
      </c>
      <c r="AB623" s="37"/>
      <c r="AC623" s="37"/>
      <c r="AD623" s="37"/>
      <c r="AE623" s="82" t="str">
        <f t="shared" si="181"/>
        <v/>
      </c>
      <c r="AF623" s="82" t="str">
        <f t="shared" si="182"/>
        <v/>
      </c>
      <c r="AG623" s="82" t="str">
        <f t="shared" si="183"/>
        <v/>
      </c>
      <c r="AH623" s="125" t="str">
        <f t="shared" si="186"/>
        <v/>
      </c>
      <c r="AI623" s="64" t="str">
        <f t="shared" si="184"/>
        <v/>
      </c>
      <c r="AJ623" s="45" t="str">
        <f>IFERROR(IF(ISNUMBER('Opsparede løndele dec21-feb22'!K621),AI623+'Opsparede løndele dec21-feb22'!K621,AI623),"")</f>
        <v/>
      </c>
    </row>
    <row r="624" spans="1:36" x14ac:dyDescent="0.25">
      <c r="A624" s="50" t="str">
        <f t="shared" si="187"/>
        <v/>
      </c>
      <c r="B624" s="5"/>
      <c r="C624" s="6"/>
      <c r="D624" s="7"/>
      <c r="E624" s="8"/>
      <c r="F624" s="8"/>
      <c r="G624" s="58" t="str">
        <f t="shared" si="191"/>
        <v/>
      </c>
      <c r="H624" s="58" t="str">
        <f t="shared" si="191"/>
        <v/>
      </c>
      <c r="I624" s="58" t="str">
        <f t="shared" si="191"/>
        <v/>
      </c>
      <c r="K624" s="100" t="str">
        <f t="shared" si="185"/>
        <v/>
      </c>
      <c r="U624" s="101"/>
      <c r="V624" s="63" t="str">
        <f t="shared" si="175"/>
        <v/>
      </c>
      <c r="W624" s="63" t="str">
        <f t="shared" si="176"/>
        <v/>
      </c>
      <c r="X624" s="63" t="str">
        <f t="shared" si="177"/>
        <v/>
      </c>
      <c r="Y624" s="63" t="str">
        <f t="shared" si="178"/>
        <v/>
      </c>
      <c r="Z624" s="63" t="str">
        <f t="shared" si="179"/>
        <v/>
      </c>
      <c r="AA624" s="63" t="str">
        <f t="shared" si="180"/>
        <v/>
      </c>
      <c r="AB624" s="37"/>
      <c r="AC624" s="37"/>
      <c r="AD624" s="37"/>
      <c r="AE624" s="82" t="str">
        <f t="shared" si="181"/>
        <v/>
      </c>
      <c r="AF624" s="82" t="str">
        <f t="shared" si="182"/>
        <v/>
      </c>
      <c r="AG624" s="82" t="str">
        <f t="shared" si="183"/>
        <v/>
      </c>
      <c r="AH624" s="125" t="str">
        <f t="shared" si="186"/>
        <v/>
      </c>
      <c r="AI624" s="64" t="str">
        <f t="shared" si="184"/>
        <v/>
      </c>
      <c r="AJ624" s="45" t="str">
        <f>IFERROR(IF(ISNUMBER('Opsparede løndele dec21-feb22'!K622),AI624+'Opsparede løndele dec21-feb22'!K622,AI624),"")</f>
        <v/>
      </c>
    </row>
    <row r="625" spans="1:36" x14ac:dyDescent="0.25">
      <c r="A625" s="50" t="str">
        <f t="shared" si="187"/>
        <v/>
      </c>
      <c r="B625" s="5"/>
      <c r="C625" s="6"/>
      <c r="D625" s="7"/>
      <c r="E625" s="8"/>
      <c r="F625" s="8"/>
      <c r="G625" s="58" t="str">
        <f t="shared" si="191"/>
        <v/>
      </c>
      <c r="H625" s="58" t="str">
        <f t="shared" si="191"/>
        <v/>
      </c>
      <c r="I625" s="58" t="str">
        <f t="shared" si="191"/>
        <v/>
      </c>
      <c r="K625" s="100" t="str">
        <f t="shared" si="185"/>
        <v/>
      </c>
      <c r="U625" s="101"/>
      <c r="V625" s="63" t="str">
        <f t="shared" si="175"/>
        <v/>
      </c>
      <c r="W625" s="63" t="str">
        <f t="shared" si="176"/>
        <v/>
      </c>
      <c r="X625" s="63" t="str">
        <f t="shared" si="177"/>
        <v/>
      </c>
      <c r="Y625" s="63" t="str">
        <f t="shared" si="178"/>
        <v/>
      </c>
      <c r="Z625" s="63" t="str">
        <f t="shared" si="179"/>
        <v/>
      </c>
      <c r="AA625" s="63" t="str">
        <f t="shared" si="180"/>
        <v/>
      </c>
      <c r="AB625" s="37"/>
      <c r="AC625" s="37"/>
      <c r="AD625" s="37"/>
      <c r="AE625" s="82" t="str">
        <f t="shared" si="181"/>
        <v/>
      </c>
      <c r="AF625" s="82" t="str">
        <f t="shared" si="182"/>
        <v/>
      </c>
      <c r="AG625" s="82" t="str">
        <f t="shared" si="183"/>
        <v/>
      </c>
      <c r="AH625" s="125" t="str">
        <f t="shared" si="186"/>
        <v/>
      </c>
      <c r="AI625" s="64" t="str">
        <f t="shared" si="184"/>
        <v/>
      </c>
      <c r="AJ625" s="45" t="str">
        <f>IFERROR(IF(ISNUMBER('Opsparede løndele dec21-feb22'!K623),AI625+'Opsparede løndele dec21-feb22'!K623,AI625),"")</f>
        <v/>
      </c>
    </row>
    <row r="626" spans="1:36" x14ac:dyDescent="0.25">
      <c r="A626" s="50" t="str">
        <f t="shared" si="187"/>
        <v/>
      </c>
      <c r="B626" s="5"/>
      <c r="C626" s="6"/>
      <c r="D626" s="7"/>
      <c r="E626" s="8"/>
      <c r="F626" s="8"/>
      <c r="G626" s="58" t="str">
        <f t="shared" si="191"/>
        <v/>
      </c>
      <c r="H626" s="58" t="str">
        <f t="shared" si="191"/>
        <v/>
      </c>
      <c r="I626" s="58" t="str">
        <f t="shared" si="191"/>
        <v/>
      </c>
      <c r="K626" s="100" t="str">
        <f t="shared" si="185"/>
        <v/>
      </c>
      <c r="U626" s="101"/>
      <c r="V626" s="63" t="str">
        <f t="shared" si="175"/>
        <v/>
      </c>
      <c r="W626" s="63" t="str">
        <f t="shared" si="176"/>
        <v/>
      </c>
      <c r="X626" s="63" t="str">
        <f t="shared" si="177"/>
        <v/>
      </c>
      <c r="Y626" s="63" t="str">
        <f t="shared" si="178"/>
        <v/>
      </c>
      <c r="Z626" s="63" t="str">
        <f t="shared" si="179"/>
        <v/>
      </c>
      <c r="AA626" s="63" t="str">
        <f t="shared" si="180"/>
        <v/>
      </c>
      <c r="AB626" s="37"/>
      <c r="AC626" s="37"/>
      <c r="AD626" s="37"/>
      <c r="AE626" s="82" t="str">
        <f t="shared" si="181"/>
        <v/>
      </c>
      <c r="AF626" s="82" t="str">
        <f t="shared" si="182"/>
        <v/>
      </c>
      <c r="AG626" s="82" t="str">
        <f t="shared" si="183"/>
        <v/>
      </c>
      <c r="AH626" s="125" t="str">
        <f t="shared" si="186"/>
        <v/>
      </c>
      <c r="AI626" s="64" t="str">
        <f t="shared" si="184"/>
        <v/>
      </c>
      <c r="AJ626" s="45" t="str">
        <f>IFERROR(IF(ISNUMBER('Opsparede løndele dec21-feb22'!K624),AI626+'Opsparede løndele dec21-feb22'!K624,AI626),"")</f>
        <v/>
      </c>
    </row>
    <row r="627" spans="1:36" x14ac:dyDescent="0.25">
      <c r="A627" s="50" t="str">
        <f t="shared" si="187"/>
        <v/>
      </c>
      <c r="B627" s="5"/>
      <c r="C627" s="6"/>
      <c r="D627" s="7"/>
      <c r="E627" s="8"/>
      <c r="F627" s="8"/>
      <c r="G627" s="58" t="str">
        <f t="shared" ref="G627:I636" si="192">IF(AND(ISNUMBER($E627),ISNUMBER($F627)),MAX(MIN(NETWORKDAYS(IF($E627&lt;=VLOOKUP(G$6,Matrix_antal_dage,5,FALSE),VLOOKUP(G$6,Matrix_antal_dage,5,FALSE),$E627),IF($F627&gt;=VLOOKUP(G$6,Matrix_antal_dage,6,FALSE),VLOOKUP(G$6,Matrix_antal_dage,6,FALSE),$F627),helligdage),VLOOKUP(G$6,Matrix_antal_dage,7,FALSE)),0),"")</f>
        <v/>
      </c>
      <c r="H627" s="58" t="str">
        <f t="shared" si="192"/>
        <v/>
      </c>
      <c r="I627" s="58" t="str">
        <f t="shared" si="192"/>
        <v/>
      </c>
      <c r="K627" s="100" t="str">
        <f t="shared" si="185"/>
        <v/>
      </c>
      <c r="U627" s="101"/>
      <c r="V627" s="63" t="str">
        <f t="shared" si="175"/>
        <v/>
      </c>
      <c r="W627" s="63" t="str">
        <f t="shared" si="176"/>
        <v/>
      </c>
      <c r="X627" s="63" t="str">
        <f t="shared" si="177"/>
        <v/>
      </c>
      <c r="Y627" s="63" t="str">
        <f t="shared" si="178"/>
        <v/>
      </c>
      <c r="Z627" s="63" t="str">
        <f t="shared" si="179"/>
        <v/>
      </c>
      <c r="AA627" s="63" t="str">
        <f t="shared" si="180"/>
        <v/>
      </c>
      <c r="AB627" s="37"/>
      <c r="AC627" s="37"/>
      <c r="AD627" s="37"/>
      <c r="AE627" s="82" t="str">
        <f t="shared" si="181"/>
        <v/>
      </c>
      <c r="AF627" s="82" t="str">
        <f t="shared" si="182"/>
        <v/>
      </c>
      <c r="AG627" s="82" t="str">
        <f t="shared" si="183"/>
        <v/>
      </c>
      <c r="AH627" s="125" t="str">
        <f t="shared" si="186"/>
        <v/>
      </c>
      <c r="AI627" s="64" t="str">
        <f t="shared" si="184"/>
        <v/>
      </c>
      <c r="AJ627" s="45" t="str">
        <f>IFERROR(IF(ISNUMBER('Opsparede løndele dec21-feb22'!K625),AI627+'Opsparede løndele dec21-feb22'!K625,AI627),"")</f>
        <v/>
      </c>
    </row>
    <row r="628" spans="1:36" x14ac:dyDescent="0.25">
      <c r="A628" s="50" t="str">
        <f t="shared" si="187"/>
        <v/>
      </c>
      <c r="B628" s="5"/>
      <c r="C628" s="6"/>
      <c r="D628" s="7"/>
      <c r="E628" s="8"/>
      <c r="F628" s="8"/>
      <c r="G628" s="58" t="str">
        <f t="shared" si="192"/>
        <v/>
      </c>
      <c r="H628" s="58" t="str">
        <f t="shared" si="192"/>
        <v/>
      </c>
      <c r="I628" s="58" t="str">
        <f t="shared" si="192"/>
        <v/>
      </c>
      <c r="K628" s="100" t="str">
        <f t="shared" si="185"/>
        <v/>
      </c>
      <c r="U628" s="101"/>
      <c r="V628" s="63" t="str">
        <f t="shared" si="175"/>
        <v/>
      </c>
      <c r="W628" s="63" t="str">
        <f t="shared" si="176"/>
        <v/>
      </c>
      <c r="X628" s="63" t="str">
        <f t="shared" si="177"/>
        <v/>
      </c>
      <c r="Y628" s="63" t="str">
        <f t="shared" si="178"/>
        <v/>
      </c>
      <c r="Z628" s="63" t="str">
        <f t="shared" si="179"/>
        <v/>
      </c>
      <c r="AA628" s="63" t="str">
        <f t="shared" si="180"/>
        <v/>
      </c>
      <c r="AB628" s="37"/>
      <c r="AC628" s="37"/>
      <c r="AD628" s="37"/>
      <c r="AE628" s="82" t="str">
        <f t="shared" si="181"/>
        <v/>
      </c>
      <c r="AF628" s="82" t="str">
        <f t="shared" si="182"/>
        <v/>
      </c>
      <c r="AG628" s="82" t="str">
        <f t="shared" si="183"/>
        <v/>
      </c>
      <c r="AH628" s="125" t="str">
        <f t="shared" si="186"/>
        <v/>
      </c>
      <c r="AI628" s="64" t="str">
        <f t="shared" si="184"/>
        <v/>
      </c>
      <c r="AJ628" s="45" t="str">
        <f>IFERROR(IF(ISNUMBER('Opsparede løndele dec21-feb22'!K626),AI628+'Opsparede løndele dec21-feb22'!K626,AI628),"")</f>
        <v/>
      </c>
    </row>
    <row r="629" spans="1:36" x14ac:dyDescent="0.25">
      <c r="A629" s="50" t="str">
        <f t="shared" si="187"/>
        <v/>
      </c>
      <c r="B629" s="5"/>
      <c r="C629" s="6"/>
      <c r="D629" s="7"/>
      <c r="E629" s="8"/>
      <c r="F629" s="8"/>
      <c r="G629" s="58" t="str">
        <f t="shared" si="192"/>
        <v/>
      </c>
      <c r="H629" s="58" t="str">
        <f t="shared" si="192"/>
        <v/>
      </c>
      <c r="I629" s="58" t="str">
        <f t="shared" si="192"/>
        <v/>
      </c>
      <c r="K629" s="100" t="str">
        <f t="shared" si="185"/>
        <v/>
      </c>
      <c r="U629" s="101"/>
      <c r="V629" s="63" t="str">
        <f t="shared" si="175"/>
        <v/>
      </c>
      <c r="W629" s="63" t="str">
        <f t="shared" si="176"/>
        <v/>
      </c>
      <c r="X629" s="63" t="str">
        <f t="shared" si="177"/>
        <v/>
      </c>
      <c r="Y629" s="63" t="str">
        <f t="shared" si="178"/>
        <v/>
      </c>
      <c r="Z629" s="63" t="str">
        <f t="shared" si="179"/>
        <v/>
      </c>
      <c r="AA629" s="63" t="str">
        <f t="shared" si="180"/>
        <v/>
      </c>
      <c r="AB629" s="37"/>
      <c r="AC629" s="37"/>
      <c r="AD629" s="37"/>
      <c r="AE629" s="82" t="str">
        <f t="shared" si="181"/>
        <v/>
      </c>
      <c r="AF629" s="82" t="str">
        <f t="shared" si="182"/>
        <v/>
      </c>
      <c r="AG629" s="82" t="str">
        <f t="shared" si="183"/>
        <v/>
      </c>
      <c r="AH629" s="125" t="str">
        <f t="shared" si="186"/>
        <v/>
      </c>
      <c r="AI629" s="64" t="str">
        <f t="shared" si="184"/>
        <v/>
      </c>
      <c r="AJ629" s="45" t="str">
        <f>IFERROR(IF(ISNUMBER('Opsparede løndele dec21-feb22'!K627),AI629+'Opsparede løndele dec21-feb22'!K627,AI629),"")</f>
        <v/>
      </c>
    </row>
    <row r="630" spans="1:36" x14ac:dyDescent="0.25">
      <c r="A630" s="50" t="str">
        <f t="shared" si="187"/>
        <v/>
      </c>
      <c r="B630" s="5"/>
      <c r="C630" s="6"/>
      <c r="D630" s="7"/>
      <c r="E630" s="8"/>
      <c r="F630" s="8"/>
      <c r="G630" s="58" t="str">
        <f t="shared" si="192"/>
        <v/>
      </c>
      <c r="H630" s="58" t="str">
        <f t="shared" si="192"/>
        <v/>
      </c>
      <c r="I630" s="58" t="str">
        <f t="shared" si="192"/>
        <v/>
      </c>
      <c r="K630" s="100" t="str">
        <f t="shared" si="185"/>
        <v/>
      </c>
      <c r="U630" s="101"/>
      <c r="V630" s="63" t="str">
        <f t="shared" si="175"/>
        <v/>
      </c>
      <c r="W630" s="63" t="str">
        <f t="shared" si="176"/>
        <v/>
      </c>
      <c r="X630" s="63" t="str">
        <f t="shared" si="177"/>
        <v/>
      </c>
      <c r="Y630" s="63" t="str">
        <f t="shared" si="178"/>
        <v/>
      </c>
      <c r="Z630" s="63" t="str">
        <f t="shared" si="179"/>
        <v/>
      </c>
      <c r="AA630" s="63" t="str">
        <f t="shared" si="180"/>
        <v/>
      </c>
      <c r="AB630" s="37"/>
      <c r="AC630" s="37"/>
      <c r="AD630" s="37"/>
      <c r="AE630" s="82" t="str">
        <f t="shared" si="181"/>
        <v/>
      </c>
      <c r="AF630" s="82" t="str">
        <f t="shared" si="182"/>
        <v/>
      </c>
      <c r="AG630" s="82" t="str">
        <f t="shared" si="183"/>
        <v/>
      </c>
      <c r="AH630" s="125" t="str">
        <f t="shared" si="186"/>
        <v/>
      </c>
      <c r="AI630" s="64" t="str">
        <f t="shared" si="184"/>
        <v/>
      </c>
      <c r="AJ630" s="45" t="str">
        <f>IFERROR(IF(ISNUMBER('Opsparede løndele dec21-feb22'!K628),AI630+'Opsparede løndele dec21-feb22'!K628,AI630),"")</f>
        <v/>
      </c>
    </row>
    <row r="631" spans="1:36" x14ac:dyDescent="0.25">
      <c r="A631" s="50" t="str">
        <f t="shared" si="187"/>
        <v/>
      </c>
      <c r="B631" s="5"/>
      <c r="C631" s="6"/>
      <c r="D631" s="7"/>
      <c r="E631" s="8"/>
      <c r="F631" s="8"/>
      <c r="G631" s="58" t="str">
        <f t="shared" si="192"/>
        <v/>
      </c>
      <c r="H631" s="58" t="str">
        <f t="shared" si="192"/>
        <v/>
      </c>
      <c r="I631" s="58" t="str">
        <f t="shared" si="192"/>
        <v/>
      </c>
      <c r="K631" s="100" t="str">
        <f t="shared" si="185"/>
        <v/>
      </c>
      <c r="U631" s="101"/>
      <c r="V631" s="63" t="str">
        <f t="shared" si="175"/>
        <v/>
      </c>
      <c r="W631" s="63" t="str">
        <f t="shared" si="176"/>
        <v/>
      </c>
      <c r="X631" s="63" t="str">
        <f t="shared" si="177"/>
        <v/>
      </c>
      <c r="Y631" s="63" t="str">
        <f t="shared" si="178"/>
        <v/>
      </c>
      <c r="Z631" s="63" t="str">
        <f t="shared" si="179"/>
        <v/>
      </c>
      <c r="AA631" s="63" t="str">
        <f t="shared" si="180"/>
        <v/>
      </c>
      <c r="AB631" s="37"/>
      <c r="AC631" s="37"/>
      <c r="AD631" s="37"/>
      <c r="AE631" s="82" t="str">
        <f t="shared" si="181"/>
        <v/>
      </c>
      <c r="AF631" s="82" t="str">
        <f t="shared" si="182"/>
        <v/>
      </c>
      <c r="AG631" s="82" t="str">
        <f t="shared" si="183"/>
        <v/>
      </c>
      <c r="AH631" s="125" t="str">
        <f t="shared" si="186"/>
        <v/>
      </c>
      <c r="AI631" s="64" t="str">
        <f t="shared" si="184"/>
        <v/>
      </c>
      <c r="AJ631" s="45" t="str">
        <f>IFERROR(IF(ISNUMBER('Opsparede løndele dec21-feb22'!K629),AI631+'Opsparede løndele dec21-feb22'!K629,AI631),"")</f>
        <v/>
      </c>
    </row>
    <row r="632" spans="1:36" x14ac:dyDescent="0.25">
      <c r="A632" s="50" t="str">
        <f t="shared" si="187"/>
        <v/>
      </c>
      <c r="B632" s="5"/>
      <c r="C632" s="6"/>
      <c r="D632" s="7"/>
      <c r="E632" s="8"/>
      <c r="F632" s="8"/>
      <c r="G632" s="58" t="str">
        <f t="shared" si="192"/>
        <v/>
      </c>
      <c r="H632" s="58" t="str">
        <f t="shared" si="192"/>
        <v/>
      </c>
      <c r="I632" s="58" t="str">
        <f t="shared" si="192"/>
        <v/>
      </c>
      <c r="K632" s="100" t="str">
        <f t="shared" si="185"/>
        <v/>
      </c>
      <c r="U632" s="101"/>
      <c r="V632" s="63" t="str">
        <f t="shared" si="175"/>
        <v/>
      </c>
      <c r="W632" s="63" t="str">
        <f t="shared" si="176"/>
        <v/>
      </c>
      <c r="X632" s="63" t="str">
        <f t="shared" si="177"/>
        <v/>
      </c>
      <c r="Y632" s="63" t="str">
        <f t="shared" si="178"/>
        <v/>
      </c>
      <c r="Z632" s="63" t="str">
        <f t="shared" si="179"/>
        <v/>
      </c>
      <c r="AA632" s="63" t="str">
        <f t="shared" si="180"/>
        <v/>
      </c>
      <c r="AB632" s="37"/>
      <c r="AC632" s="37"/>
      <c r="AD632" s="37"/>
      <c r="AE632" s="82" t="str">
        <f t="shared" si="181"/>
        <v/>
      </c>
      <c r="AF632" s="82" t="str">
        <f t="shared" si="182"/>
        <v/>
      </c>
      <c r="AG632" s="82" t="str">
        <f t="shared" si="183"/>
        <v/>
      </c>
      <c r="AH632" s="125" t="str">
        <f t="shared" si="186"/>
        <v/>
      </c>
      <c r="AI632" s="64" t="str">
        <f t="shared" si="184"/>
        <v/>
      </c>
      <c r="AJ632" s="45" t="str">
        <f>IFERROR(IF(ISNUMBER('Opsparede løndele dec21-feb22'!K630),AI632+'Opsparede løndele dec21-feb22'!K630,AI632),"")</f>
        <v/>
      </c>
    </row>
    <row r="633" spans="1:36" x14ac:dyDescent="0.25">
      <c r="A633" s="50" t="str">
        <f t="shared" si="187"/>
        <v/>
      </c>
      <c r="B633" s="5"/>
      <c r="C633" s="6"/>
      <c r="D633" s="7"/>
      <c r="E633" s="8"/>
      <c r="F633" s="8"/>
      <c r="G633" s="58" t="str">
        <f t="shared" si="192"/>
        <v/>
      </c>
      <c r="H633" s="58" t="str">
        <f t="shared" si="192"/>
        <v/>
      </c>
      <c r="I633" s="58" t="str">
        <f t="shared" si="192"/>
        <v/>
      </c>
      <c r="K633" s="100" t="str">
        <f t="shared" si="185"/>
        <v/>
      </c>
      <c r="U633" s="101"/>
      <c r="V633" s="63" t="str">
        <f t="shared" si="175"/>
        <v/>
      </c>
      <c r="W633" s="63" t="str">
        <f t="shared" si="176"/>
        <v/>
      </c>
      <c r="X633" s="63" t="str">
        <f t="shared" si="177"/>
        <v/>
      </c>
      <c r="Y633" s="63" t="str">
        <f t="shared" si="178"/>
        <v/>
      </c>
      <c r="Z633" s="63" t="str">
        <f t="shared" si="179"/>
        <v/>
      </c>
      <c r="AA633" s="63" t="str">
        <f t="shared" si="180"/>
        <v/>
      </c>
      <c r="AB633" s="37"/>
      <c r="AC633" s="37"/>
      <c r="AD633" s="37"/>
      <c r="AE633" s="82" t="str">
        <f t="shared" si="181"/>
        <v/>
      </c>
      <c r="AF633" s="82" t="str">
        <f t="shared" si="182"/>
        <v/>
      </c>
      <c r="AG633" s="82" t="str">
        <f t="shared" si="183"/>
        <v/>
      </c>
      <c r="AH633" s="125" t="str">
        <f t="shared" si="186"/>
        <v/>
      </c>
      <c r="AI633" s="64" t="str">
        <f t="shared" si="184"/>
        <v/>
      </c>
      <c r="AJ633" s="45" t="str">
        <f>IFERROR(IF(ISNUMBER('Opsparede løndele dec21-feb22'!K631),AI633+'Opsparede løndele dec21-feb22'!K631,AI633),"")</f>
        <v/>
      </c>
    </row>
    <row r="634" spans="1:36" x14ac:dyDescent="0.25">
      <c r="A634" s="50" t="str">
        <f t="shared" si="187"/>
        <v/>
      </c>
      <c r="B634" s="5"/>
      <c r="C634" s="6"/>
      <c r="D634" s="7"/>
      <c r="E634" s="8"/>
      <c r="F634" s="8"/>
      <c r="G634" s="58" t="str">
        <f t="shared" si="192"/>
        <v/>
      </c>
      <c r="H634" s="58" t="str">
        <f t="shared" si="192"/>
        <v/>
      </c>
      <c r="I634" s="58" t="str">
        <f t="shared" si="192"/>
        <v/>
      </c>
      <c r="K634" s="100" t="str">
        <f t="shared" si="185"/>
        <v/>
      </c>
      <c r="U634" s="101"/>
      <c r="V634" s="63" t="str">
        <f t="shared" si="175"/>
        <v/>
      </c>
      <c r="W634" s="63" t="str">
        <f t="shared" si="176"/>
        <v/>
      </c>
      <c r="X634" s="63" t="str">
        <f t="shared" si="177"/>
        <v/>
      </c>
      <c r="Y634" s="63" t="str">
        <f t="shared" si="178"/>
        <v/>
      </c>
      <c r="Z634" s="63" t="str">
        <f t="shared" si="179"/>
        <v/>
      </c>
      <c r="AA634" s="63" t="str">
        <f t="shared" si="180"/>
        <v/>
      </c>
      <c r="AB634" s="37"/>
      <c r="AC634" s="37"/>
      <c r="AD634" s="37"/>
      <c r="AE634" s="82" t="str">
        <f t="shared" si="181"/>
        <v/>
      </c>
      <c r="AF634" s="82" t="str">
        <f t="shared" si="182"/>
        <v/>
      </c>
      <c r="AG634" s="82" t="str">
        <f t="shared" si="183"/>
        <v/>
      </c>
      <c r="AH634" s="125" t="str">
        <f t="shared" si="186"/>
        <v/>
      </c>
      <c r="AI634" s="64" t="str">
        <f t="shared" si="184"/>
        <v/>
      </c>
      <c r="AJ634" s="45" t="str">
        <f>IFERROR(IF(ISNUMBER('Opsparede løndele dec21-feb22'!K632),AI634+'Opsparede løndele dec21-feb22'!K632,AI634),"")</f>
        <v/>
      </c>
    </row>
    <row r="635" spans="1:36" x14ac:dyDescent="0.25">
      <c r="A635" s="50" t="str">
        <f t="shared" si="187"/>
        <v/>
      </c>
      <c r="B635" s="5"/>
      <c r="C635" s="6"/>
      <c r="D635" s="7"/>
      <c r="E635" s="8"/>
      <c r="F635" s="8"/>
      <c r="G635" s="58" t="str">
        <f t="shared" si="192"/>
        <v/>
      </c>
      <c r="H635" s="58" t="str">
        <f t="shared" si="192"/>
        <v/>
      </c>
      <c r="I635" s="58" t="str">
        <f t="shared" si="192"/>
        <v/>
      </c>
      <c r="K635" s="100" t="str">
        <f t="shared" si="185"/>
        <v/>
      </c>
      <c r="U635" s="101"/>
      <c r="V635" s="63" t="str">
        <f t="shared" si="175"/>
        <v/>
      </c>
      <c r="W635" s="63" t="str">
        <f t="shared" si="176"/>
        <v/>
      </c>
      <c r="X635" s="63" t="str">
        <f t="shared" si="177"/>
        <v/>
      </c>
      <c r="Y635" s="63" t="str">
        <f t="shared" si="178"/>
        <v/>
      </c>
      <c r="Z635" s="63" t="str">
        <f t="shared" si="179"/>
        <v/>
      </c>
      <c r="AA635" s="63" t="str">
        <f t="shared" si="180"/>
        <v/>
      </c>
      <c r="AB635" s="37"/>
      <c r="AC635" s="37"/>
      <c r="AD635" s="37"/>
      <c r="AE635" s="82" t="str">
        <f t="shared" si="181"/>
        <v/>
      </c>
      <c r="AF635" s="82" t="str">
        <f t="shared" si="182"/>
        <v/>
      </c>
      <c r="AG635" s="82" t="str">
        <f t="shared" si="183"/>
        <v/>
      </c>
      <c r="AH635" s="125" t="str">
        <f t="shared" si="186"/>
        <v/>
      </c>
      <c r="AI635" s="64" t="str">
        <f t="shared" si="184"/>
        <v/>
      </c>
      <c r="AJ635" s="45" t="str">
        <f>IFERROR(IF(ISNUMBER('Opsparede løndele dec21-feb22'!K633),AI635+'Opsparede løndele dec21-feb22'!K633,AI635),"")</f>
        <v/>
      </c>
    </row>
    <row r="636" spans="1:36" x14ac:dyDescent="0.25">
      <c r="A636" s="50" t="str">
        <f t="shared" si="187"/>
        <v/>
      </c>
      <c r="B636" s="5"/>
      <c r="C636" s="6"/>
      <c r="D636" s="7"/>
      <c r="E636" s="8"/>
      <c r="F636" s="8"/>
      <c r="G636" s="58" t="str">
        <f t="shared" si="192"/>
        <v/>
      </c>
      <c r="H636" s="58" t="str">
        <f t="shared" si="192"/>
        <v/>
      </c>
      <c r="I636" s="58" t="str">
        <f t="shared" si="192"/>
        <v/>
      </c>
      <c r="K636" s="100" t="str">
        <f t="shared" si="185"/>
        <v/>
      </c>
      <c r="U636" s="101"/>
      <c r="V636" s="63" t="str">
        <f t="shared" si="175"/>
        <v/>
      </c>
      <c r="W636" s="63" t="str">
        <f t="shared" si="176"/>
        <v/>
      </c>
      <c r="X636" s="63" t="str">
        <f t="shared" si="177"/>
        <v/>
      </c>
      <c r="Y636" s="63" t="str">
        <f t="shared" si="178"/>
        <v/>
      </c>
      <c r="Z636" s="63" t="str">
        <f t="shared" si="179"/>
        <v/>
      </c>
      <c r="AA636" s="63" t="str">
        <f t="shared" si="180"/>
        <v/>
      </c>
      <c r="AB636" s="37"/>
      <c r="AC636" s="37"/>
      <c r="AD636" s="37"/>
      <c r="AE636" s="82" t="str">
        <f t="shared" si="181"/>
        <v/>
      </c>
      <c r="AF636" s="82" t="str">
        <f t="shared" si="182"/>
        <v/>
      </c>
      <c r="AG636" s="82" t="str">
        <f t="shared" si="183"/>
        <v/>
      </c>
      <c r="AH636" s="125" t="str">
        <f t="shared" si="186"/>
        <v/>
      </c>
      <c r="AI636" s="64" t="str">
        <f t="shared" si="184"/>
        <v/>
      </c>
      <c r="AJ636" s="45" t="str">
        <f>IFERROR(IF(ISNUMBER('Opsparede løndele dec21-feb22'!K634),AI636+'Opsparede løndele dec21-feb22'!K634,AI636),"")</f>
        <v/>
      </c>
    </row>
    <row r="637" spans="1:36" x14ac:dyDescent="0.25">
      <c r="A637" s="50" t="str">
        <f t="shared" si="187"/>
        <v/>
      </c>
      <c r="B637" s="5"/>
      <c r="C637" s="6"/>
      <c r="D637" s="7"/>
      <c r="E637" s="8"/>
      <c r="F637" s="8"/>
      <c r="G637" s="58" t="str">
        <f t="shared" ref="G637:I646" si="193">IF(AND(ISNUMBER($E637),ISNUMBER($F637)),MAX(MIN(NETWORKDAYS(IF($E637&lt;=VLOOKUP(G$6,Matrix_antal_dage,5,FALSE),VLOOKUP(G$6,Matrix_antal_dage,5,FALSE),$E637),IF($F637&gt;=VLOOKUP(G$6,Matrix_antal_dage,6,FALSE),VLOOKUP(G$6,Matrix_antal_dage,6,FALSE),$F637),helligdage),VLOOKUP(G$6,Matrix_antal_dage,7,FALSE)),0),"")</f>
        <v/>
      </c>
      <c r="H637" s="58" t="str">
        <f t="shared" si="193"/>
        <v/>
      </c>
      <c r="I637" s="58" t="str">
        <f t="shared" si="193"/>
        <v/>
      </c>
      <c r="K637" s="100" t="str">
        <f t="shared" si="185"/>
        <v/>
      </c>
      <c r="U637" s="101"/>
      <c r="V637" s="63" t="str">
        <f t="shared" si="175"/>
        <v/>
      </c>
      <c r="W637" s="63" t="str">
        <f t="shared" si="176"/>
        <v/>
      </c>
      <c r="X637" s="63" t="str">
        <f t="shared" si="177"/>
        <v/>
      </c>
      <c r="Y637" s="63" t="str">
        <f t="shared" si="178"/>
        <v/>
      </c>
      <c r="Z637" s="63" t="str">
        <f t="shared" si="179"/>
        <v/>
      </c>
      <c r="AA637" s="63" t="str">
        <f t="shared" si="180"/>
        <v/>
      </c>
      <c r="AB637" s="37"/>
      <c r="AC637" s="37"/>
      <c r="AD637" s="37"/>
      <c r="AE637" s="82" t="str">
        <f t="shared" si="181"/>
        <v/>
      </c>
      <c r="AF637" s="82" t="str">
        <f t="shared" si="182"/>
        <v/>
      </c>
      <c r="AG637" s="82" t="str">
        <f t="shared" si="183"/>
        <v/>
      </c>
      <c r="AH637" s="125" t="str">
        <f t="shared" si="186"/>
        <v/>
      </c>
      <c r="AI637" s="64" t="str">
        <f t="shared" si="184"/>
        <v/>
      </c>
      <c r="AJ637" s="45" t="str">
        <f>IFERROR(IF(ISNUMBER('Opsparede løndele dec21-feb22'!K635),AI637+'Opsparede løndele dec21-feb22'!K635,AI637),"")</f>
        <v/>
      </c>
    </row>
    <row r="638" spans="1:36" x14ac:dyDescent="0.25">
      <c r="A638" s="50" t="str">
        <f t="shared" si="187"/>
        <v/>
      </c>
      <c r="B638" s="5"/>
      <c r="C638" s="6"/>
      <c r="D638" s="7"/>
      <c r="E638" s="8"/>
      <c r="F638" s="8"/>
      <c r="G638" s="58" t="str">
        <f t="shared" si="193"/>
        <v/>
      </c>
      <c r="H638" s="58" t="str">
        <f t="shared" si="193"/>
        <v/>
      </c>
      <c r="I638" s="58" t="str">
        <f t="shared" si="193"/>
        <v/>
      </c>
      <c r="K638" s="100" t="str">
        <f t="shared" si="185"/>
        <v/>
      </c>
      <c r="U638" s="101"/>
      <c r="V638" s="63" t="str">
        <f t="shared" si="175"/>
        <v/>
      </c>
      <c r="W638" s="63" t="str">
        <f t="shared" si="176"/>
        <v/>
      </c>
      <c r="X638" s="63" t="str">
        <f t="shared" si="177"/>
        <v/>
      </c>
      <c r="Y638" s="63" t="str">
        <f t="shared" si="178"/>
        <v/>
      </c>
      <c r="Z638" s="63" t="str">
        <f t="shared" si="179"/>
        <v/>
      </c>
      <c r="AA638" s="63" t="str">
        <f t="shared" si="180"/>
        <v/>
      </c>
      <c r="AB638" s="37"/>
      <c r="AC638" s="37"/>
      <c r="AD638" s="37"/>
      <c r="AE638" s="82" t="str">
        <f t="shared" si="181"/>
        <v/>
      </c>
      <c r="AF638" s="82" t="str">
        <f t="shared" si="182"/>
        <v/>
      </c>
      <c r="AG638" s="82" t="str">
        <f t="shared" si="183"/>
        <v/>
      </c>
      <c r="AH638" s="125" t="str">
        <f t="shared" si="186"/>
        <v/>
      </c>
      <c r="AI638" s="64" t="str">
        <f t="shared" si="184"/>
        <v/>
      </c>
      <c r="AJ638" s="45" t="str">
        <f>IFERROR(IF(ISNUMBER('Opsparede løndele dec21-feb22'!K636),AI638+'Opsparede løndele dec21-feb22'!K636,AI638),"")</f>
        <v/>
      </c>
    </row>
    <row r="639" spans="1:36" x14ac:dyDescent="0.25">
      <c r="A639" s="50" t="str">
        <f t="shared" si="187"/>
        <v/>
      </c>
      <c r="B639" s="5"/>
      <c r="C639" s="6"/>
      <c r="D639" s="7"/>
      <c r="E639" s="8"/>
      <c r="F639" s="8"/>
      <c r="G639" s="58" t="str">
        <f t="shared" si="193"/>
        <v/>
      </c>
      <c r="H639" s="58" t="str">
        <f t="shared" si="193"/>
        <v/>
      </c>
      <c r="I639" s="58" t="str">
        <f t="shared" si="193"/>
        <v/>
      </c>
      <c r="K639" s="100" t="str">
        <f t="shared" si="185"/>
        <v/>
      </c>
      <c r="U639" s="101"/>
      <c r="V639" s="63" t="str">
        <f t="shared" si="175"/>
        <v/>
      </c>
      <c r="W639" s="63" t="str">
        <f t="shared" si="176"/>
        <v/>
      </c>
      <c r="X639" s="63" t="str">
        <f t="shared" si="177"/>
        <v/>
      </c>
      <c r="Y639" s="63" t="str">
        <f t="shared" si="178"/>
        <v/>
      </c>
      <c r="Z639" s="63" t="str">
        <f t="shared" si="179"/>
        <v/>
      </c>
      <c r="AA639" s="63" t="str">
        <f t="shared" si="180"/>
        <v/>
      </c>
      <c r="AB639" s="37"/>
      <c r="AC639" s="37"/>
      <c r="AD639" s="37"/>
      <c r="AE639" s="82" t="str">
        <f t="shared" si="181"/>
        <v/>
      </c>
      <c r="AF639" s="82" t="str">
        <f t="shared" si="182"/>
        <v/>
      </c>
      <c r="AG639" s="82" t="str">
        <f t="shared" si="183"/>
        <v/>
      </c>
      <c r="AH639" s="125" t="str">
        <f t="shared" si="186"/>
        <v/>
      </c>
      <c r="AI639" s="64" t="str">
        <f t="shared" si="184"/>
        <v/>
      </c>
      <c r="AJ639" s="45" t="str">
        <f>IFERROR(IF(ISNUMBER('Opsparede løndele dec21-feb22'!K637),AI639+'Opsparede løndele dec21-feb22'!K637,AI639),"")</f>
        <v/>
      </c>
    </row>
    <row r="640" spans="1:36" x14ac:dyDescent="0.25">
      <c r="A640" s="50" t="str">
        <f t="shared" si="187"/>
        <v/>
      </c>
      <c r="B640" s="5"/>
      <c r="C640" s="6"/>
      <c r="D640" s="7"/>
      <c r="E640" s="8"/>
      <c r="F640" s="8"/>
      <c r="G640" s="58" t="str">
        <f t="shared" si="193"/>
        <v/>
      </c>
      <c r="H640" s="58" t="str">
        <f t="shared" si="193"/>
        <v/>
      </c>
      <c r="I640" s="58" t="str">
        <f t="shared" si="193"/>
        <v/>
      </c>
      <c r="K640" s="100" t="str">
        <f t="shared" si="185"/>
        <v/>
      </c>
      <c r="U640" s="101"/>
      <c r="V640" s="63" t="str">
        <f t="shared" si="175"/>
        <v/>
      </c>
      <c r="W640" s="63" t="str">
        <f t="shared" si="176"/>
        <v/>
      </c>
      <c r="X640" s="63" t="str">
        <f t="shared" si="177"/>
        <v/>
      </c>
      <c r="Y640" s="63" t="str">
        <f t="shared" si="178"/>
        <v/>
      </c>
      <c r="Z640" s="63" t="str">
        <f t="shared" si="179"/>
        <v/>
      </c>
      <c r="AA640" s="63" t="str">
        <f t="shared" si="180"/>
        <v/>
      </c>
      <c r="AB640" s="37"/>
      <c r="AC640" s="37"/>
      <c r="AD640" s="37"/>
      <c r="AE640" s="82" t="str">
        <f t="shared" si="181"/>
        <v/>
      </c>
      <c r="AF640" s="82" t="str">
        <f t="shared" si="182"/>
        <v/>
      </c>
      <c r="AG640" s="82" t="str">
        <f t="shared" si="183"/>
        <v/>
      </c>
      <c r="AH640" s="125" t="str">
        <f t="shared" si="186"/>
        <v/>
      </c>
      <c r="AI640" s="64" t="str">
        <f t="shared" si="184"/>
        <v/>
      </c>
      <c r="AJ640" s="45" t="str">
        <f>IFERROR(IF(ISNUMBER('Opsparede løndele dec21-feb22'!K638),AI640+'Opsparede løndele dec21-feb22'!K638,AI640),"")</f>
        <v/>
      </c>
    </row>
    <row r="641" spans="1:36" x14ac:dyDescent="0.25">
      <c r="A641" s="50" t="str">
        <f t="shared" si="187"/>
        <v/>
      </c>
      <c r="B641" s="5"/>
      <c r="C641" s="6"/>
      <c r="D641" s="7"/>
      <c r="E641" s="8"/>
      <c r="F641" s="8"/>
      <c r="G641" s="58" t="str">
        <f t="shared" si="193"/>
        <v/>
      </c>
      <c r="H641" s="58" t="str">
        <f t="shared" si="193"/>
        <v/>
      </c>
      <c r="I641" s="58" t="str">
        <f t="shared" si="193"/>
        <v/>
      </c>
      <c r="K641" s="100" t="str">
        <f t="shared" si="185"/>
        <v/>
      </c>
      <c r="U641" s="101"/>
      <c r="V641" s="63" t="str">
        <f t="shared" si="175"/>
        <v/>
      </c>
      <c r="W641" s="63" t="str">
        <f t="shared" si="176"/>
        <v/>
      </c>
      <c r="X641" s="63" t="str">
        <f t="shared" si="177"/>
        <v/>
      </c>
      <c r="Y641" s="63" t="str">
        <f t="shared" si="178"/>
        <v/>
      </c>
      <c r="Z641" s="63" t="str">
        <f t="shared" si="179"/>
        <v/>
      </c>
      <c r="AA641" s="63" t="str">
        <f t="shared" si="180"/>
        <v/>
      </c>
      <c r="AB641" s="37"/>
      <c r="AC641" s="37"/>
      <c r="AD641" s="37"/>
      <c r="AE641" s="82" t="str">
        <f t="shared" si="181"/>
        <v/>
      </c>
      <c r="AF641" s="82" t="str">
        <f t="shared" si="182"/>
        <v/>
      </c>
      <c r="AG641" s="82" t="str">
        <f t="shared" si="183"/>
        <v/>
      </c>
      <c r="AH641" s="125" t="str">
        <f t="shared" si="186"/>
        <v/>
      </c>
      <c r="AI641" s="64" t="str">
        <f t="shared" si="184"/>
        <v/>
      </c>
      <c r="AJ641" s="45" t="str">
        <f>IFERROR(IF(ISNUMBER('Opsparede løndele dec21-feb22'!K639),AI641+'Opsparede løndele dec21-feb22'!K639,AI641),"")</f>
        <v/>
      </c>
    </row>
    <row r="642" spans="1:36" x14ac:dyDescent="0.25">
      <c r="A642" s="50" t="str">
        <f t="shared" si="187"/>
        <v/>
      </c>
      <c r="B642" s="5"/>
      <c r="C642" s="6"/>
      <c r="D642" s="7"/>
      <c r="E642" s="8"/>
      <c r="F642" s="8"/>
      <c r="G642" s="58" t="str">
        <f t="shared" si="193"/>
        <v/>
      </c>
      <c r="H642" s="58" t="str">
        <f t="shared" si="193"/>
        <v/>
      </c>
      <c r="I642" s="58" t="str">
        <f t="shared" si="193"/>
        <v/>
      </c>
      <c r="K642" s="100" t="str">
        <f t="shared" si="185"/>
        <v/>
      </c>
      <c r="U642" s="101"/>
      <c r="V642" s="63" t="str">
        <f t="shared" si="175"/>
        <v/>
      </c>
      <c r="W642" s="63" t="str">
        <f t="shared" si="176"/>
        <v/>
      </c>
      <c r="X642" s="63" t="str">
        <f t="shared" si="177"/>
        <v/>
      </c>
      <c r="Y642" s="63" t="str">
        <f t="shared" si="178"/>
        <v/>
      </c>
      <c r="Z642" s="63" t="str">
        <f t="shared" si="179"/>
        <v/>
      </c>
      <c r="AA642" s="63" t="str">
        <f t="shared" si="180"/>
        <v/>
      </c>
      <c r="AB642" s="37"/>
      <c r="AC642" s="37"/>
      <c r="AD642" s="37"/>
      <c r="AE642" s="82" t="str">
        <f t="shared" si="181"/>
        <v/>
      </c>
      <c r="AF642" s="82" t="str">
        <f t="shared" si="182"/>
        <v/>
      </c>
      <c r="AG642" s="82" t="str">
        <f t="shared" si="183"/>
        <v/>
      </c>
      <c r="AH642" s="125" t="str">
        <f t="shared" si="186"/>
        <v/>
      </c>
      <c r="AI642" s="64" t="str">
        <f t="shared" si="184"/>
        <v/>
      </c>
      <c r="AJ642" s="45" t="str">
        <f>IFERROR(IF(ISNUMBER('Opsparede løndele dec21-feb22'!K640),AI642+'Opsparede løndele dec21-feb22'!K640,AI642),"")</f>
        <v/>
      </c>
    </row>
    <row r="643" spans="1:36" x14ac:dyDescent="0.25">
      <c r="A643" s="50" t="str">
        <f t="shared" si="187"/>
        <v/>
      </c>
      <c r="B643" s="5"/>
      <c r="C643" s="6"/>
      <c r="D643" s="7"/>
      <c r="E643" s="8"/>
      <c r="F643" s="8"/>
      <c r="G643" s="58" t="str">
        <f t="shared" si="193"/>
        <v/>
      </c>
      <c r="H643" s="58" t="str">
        <f t="shared" si="193"/>
        <v/>
      </c>
      <c r="I643" s="58" t="str">
        <f t="shared" si="193"/>
        <v/>
      </c>
      <c r="K643" s="100" t="str">
        <f t="shared" si="185"/>
        <v/>
      </c>
      <c r="U643" s="101"/>
      <c r="V643" s="63" t="str">
        <f t="shared" si="175"/>
        <v/>
      </c>
      <c r="W643" s="63" t="str">
        <f t="shared" si="176"/>
        <v/>
      </c>
      <c r="X643" s="63" t="str">
        <f t="shared" si="177"/>
        <v/>
      </c>
      <c r="Y643" s="63" t="str">
        <f t="shared" si="178"/>
        <v/>
      </c>
      <c r="Z643" s="63" t="str">
        <f t="shared" si="179"/>
        <v/>
      </c>
      <c r="AA643" s="63" t="str">
        <f t="shared" si="180"/>
        <v/>
      </c>
      <c r="AB643" s="37"/>
      <c r="AC643" s="37"/>
      <c r="AD643" s="37"/>
      <c r="AE643" s="82" t="str">
        <f t="shared" si="181"/>
        <v/>
      </c>
      <c r="AF643" s="82" t="str">
        <f t="shared" si="182"/>
        <v/>
      </c>
      <c r="AG643" s="82" t="str">
        <f t="shared" si="183"/>
        <v/>
      </c>
      <c r="AH643" s="125" t="str">
        <f t="shared" si="186"/>
        <v/>
      </c>
      <c r="AI643" s="64" t="str">
        <f t="shared" si="184"/>
        <v/>
      </c>
      <c r="AJ643" s="45" t="str">
        <f>IFERROR(IF(ISNUMBER('Opsparede løndele dec21-feb22'!K641),AI643+'Opsparede løndele dec21-feb22'!K641,AI643),"")</f>
        <v/>
      </c>
    </row>
    <row r="644" spans="1:36" x14ac:dyDescent="0.25">
      <c r="A644" s="50" t="str">
        <f t="shared" si="187"/>
        <v/>
      </c>
      <c r="B644" s="5"/>
      <c r="C644" s="6"/>
      <c r="D644" s="7"/>
      <c r="E644" s="8"/>
      <c r="F644" s="8"/>
      <c r="G644" s="58" t="str">
        <f t="shared" si="193"/>
        <v/>
      </c>
      <c r="H644" s="58" t="str">
        <f t="shared" si="193"/>
        <v/>
      </c>
      <c r="I644" s="58" t="str">
        <f t="shared" si="193"/>
        <v/>
      </c>
      <c r="K644" s="100" t="str">
        <f t="shared" si="185"/>
        <v/>
      </c>
      <c r="U644" s="101"/>
      <c r="V644" s="63" t="str">
        <f t="shared" si="175"/>
        <v/>
      </c>
      <c r="W644" s="63" t="str">
        <f t="shared" si="176"/>
        <v/>
      </c>
      <c r="X644" s="63" t="str">
        <f t="shared" si="177"/>
        <v/>
      </c>
      <c r="Y644" s="63" t="str">
        <f t="shared" si="178"/>
        <v/>
      </c>
      <c r="Z644" s="63" t="str">
        <f t="shared" si="179"/>
        <v/>
      </c>
      <c r="AA644" s="63" t="str">
        <f t="shared" si="180"/>
        <v/>
      </c>
      <c r="AB644" s="37"/>
      <c r="AC644" s="37"/>
      <c r="AD644" s="37"/>
      <c r="AE644" s="82" t="str">
        <f t="shared" si="181"/>
        <v/>
      </c>
      <c r="AF644" s="82" t="str">
        <f t="shared" si="182"/>
        <v/>
      </c>
      <c r="AG644" s="82" t="str">
        <f t="shared" si="183"/>
        <v/>
      </c>
      <c r="AH644" s="125" t="str">
        <f t="shared" si="186"/>
        <v/>
      </c>
      <c r="AI644" s="64" t="str">
        <f t="shared" si="184"/>
        <v/>
      </c>
      <c r="AJ644" s="45" t="str">
        <f>IFERROR(IF(ISNUMBER('Opsparede løndele dec21-feb22'!K642),AI644+'Opsparede løndele dec21-feb22'!K642,AI644),"")</f>
        <v/>
      </c>
    </row>
    <row r="645" spans="1:36" x14ac:dyDescent="0.25">
      <c r="A645" s="50" t="str">
        <f t="shared" si="187"/>
        <v/>
      </c>
      <c r="B645" s="5"/>
      <c r="C645" s="6"/>
      <c r="D645" s="7"/>
      <c r="E645" s="8"/>
      <c r="F645" s="8"/>
      <c r="G645" s="58" t="str">
        <f t="shared" si="193"/>
        <v/>
      </c>
      <c r="H645" s="58" t="str">
        <f t="shared" si="193"/>
        <v/>
      </c>
      <c r="I645" s="58" t="str">
        <f t="shared" si="193"/>
        <v/>
      </c>
      <c r="K645" s="100" t="str">
        <f t="shared" si="185"/>
        <v/>
      </c>
      <c r="U645" s="101"/>
      <c r="V645" s="63" t="str">
        <f t="shared" si="175"/>
        <v/>
      </c>
      <c r="W645" s="63" t="str">
        <f t="shared" si="176"/>
        <v/>
      </c>
      <c r="X645" s="63" t="str">
        <f t="shared" si="177"/>
        <v/>
      </c>
      <c r="Y645" s="63" t="str">
        <f t="shared" si="178"/>
        <v/>
      </c>
      <c r="Z645" s="63" t="str">
        <f t="shared" si="179"/>
        <v/>
      </c>
      <c r="AA645" s="63" t="str">
        <f t="shared" si="180"/>
        <v/>
      </c>
      <c r="AB645" s="37"/>
      <c r="AC645" s="37"/>
      <c r="AD645" s="37"/>
      <c r="AE645" s="82" t="str">
        <f t="shared" si="181"/>
        <v/>
      </c>
      <c r="AF645" s="82" t="str">
        <f t="shared" si="182"/>
        <v/>
      </c>
      <c r="AG645" s="82" t="str">
        <f t="shared" si="183"/>
        <v/>
      </c>
      <c r="AH645" s="125" t="str">
        <f t="shared" si="186"/>
        <v/>
      </c>
      <c r="AI645" s="64" t="str">
        <f t="shared" si="184"/>
        <v/>
      </c>
      <c r="AJ645" s="45" t="str">
        <f>IFERROR(IF(ISNUMBER('Opsparede løndele dec21-feb22'!K643),AI645+'Opsparede løndele dec21-feb22'!K643,AI645),"")</f>
        <v/>
      </c>
    </row>
    <row r="646" spans="1:36" x14ac:dyDescent="0.25">
      <c r="A646" s="50" t="str">
        <f t="shared" si="187"/>
        <v/>
      </c>
      <c r="B646" s="5"/>
      <c r="C646" s="6"/>
      <c r="D646" s="7"/>
      <c r="E646" s="8"/>
      <c r="F646" s="8"/>
      <c r="G646" s="58" t="str">
        <f t="shared" si="193"/>
        <v/>
      </c>
      <c r="H646" s="58" t="str">
        <f t="shared" si="193"/>
        <v/>
      </c>
      <c r="I646" s="58" t="str">
        <f t="shared" si="193"/>
        <v/>
      </c>
      <c r="K646" s="100" t="str">
        <f t="shared" si="185"/>
        <v/>
      </c>
      <c r="U646" s="101"/>
      <c r="V646" s="63" t="str">
        <f t="shared" si="175"/>
        <v/>
      </c>
      <c r="W646" s="63" t="str">
        <f t="shared" si="176"/>
        <v/>
      </c>
      <c r="X646" s="63" t="str">
        <f t="shared" si="177"/>
        <v/>
      </c>
      <c r="Y646" s="63" t="str">
        <f t="shared" si="178"/>
        <v/>
      </c>
      <c r="Z646" s="63" t="str">
        <f t="shared" si="179"/>
        <v/>
      </c>
      <c r="AA646" s="63" t="str">
        <f t="shared" si="180"/>
        <v/>
      </c>
      <c r="AB646" s="37"/>
      <c r="AC646" s="37"/>
      <c r="AD646" s="37"/>
      <c r="AE646" s="82" t="str">
        <f t="shared" si="181"/>
        <v/>
      </c>
      <c r="AF646" s="82" t="str">
        <f t="shared" si="182"/>
        <v/>
      </c>
      <c r="AG646" s="82" t="str">
        <f t="shared" si="183"/>
        <v/>
      </c>
      <c r="AH646" s="125" t="str">
        <f t="shared" si="186"/>
        <v/>
      </c>
      <c r="AI646" s="64" t="str">
        <f t="shared" si="184"/>
        <v/>
      </c>
      <c r="AJ646" s="45" t="str">
        <f>IFERROR(IF(ISNUMBER('Opsparede løndele dec21-feb22'!K644),AI646+'Opsparede løndele dec21-feb22'!K644,AI646),"")</f>
        <v/>
      </c>
    </row>
    <row r="647" spans="1:36" x14ac:dyDescent="0.25">
      <c r="A647" s="50" t="str">
        <f t="shared" si="187"/>
        <v/>
      </c>
      <c r="B647" s="5"/>
      <c r="C647" s="6"/>
      <c r="D647" s="7"/>
      <c r="E647" s="8"/>
      <c r="F647" s="8"/>
      <c r="G647" s="58" t="str">
        <f t="shared" ref="G647:I656" si="194">IF(AND(ISNUMBER($E647),ISNUMBER($F647)),MAX(MIN(NETWORKDAYS(IF($E647&lt;=VLOOKUP(G$6,Matrix_antal_dage,5,FALSE),VLOOKUP(G$6,Matrix_antal_dage,5,FALSE),$E647),IF($F647&gt;=VLOOKUP(G$6,Matrix_antal_dage,6,FALSE),VLOOKUP(G$6,Matrix_antal_dage,6,FALSE),$F647),helligdage),VLOOKUP(G$6,Matrix_antal_dage,7,FALSE)),0),"")</f>
        <v/>
      </c>
      <c r="H647" s="58" t="str">
        <f t="shared" si="194"/>
        <v/>
      </c>
      <c r="I647" s="58" t="str">
        <f t="shared" si="194"/>
        <v/>
      </c>
      <c r="K647" s="100" t="str">
        <f t="shared" si="185"/>
        <v/>
      </c>
      <c r="U647" s="101"/>
      <c r="V647" s="63" t="str">
        <f t="shared" ref="V647:V710" si="195">IF(AND(ISNUMBER($U647),ISNUMBER(L647)),(IF($B647="","",IF(MIN(L647,O647)*$K647&gt;30000*IF($U647&gt;37,37,$U647)/37,30000*IF($U647&gt;37,37,$U647)/37,MIN(L647,O647)*$K647))),"")</f>
        <v/>
      </c>
      <c r="W647" s="63" t="str">
        <f t="shared" ref="W647:W710" si="196">IF(AND(ISNUMBER($U647),ISNUMBER(M647)),(IF($B647="","",IF(MIN(M647,P647)*$K647&gt;30000*IF($U647&gt;37,37,$U647)/37,30000*IF($U647&gt;37,37,$U647)/37,MIN(M647,P647)*$K647))),"")</f>
        <v/>
      </c>
      <c r="X647" s="63" t="str">
        <f t="shared" ref="X647:X710" si="197">IF(AND(ISNUMBER($U647),ISNUMBER(N647)),(IF($B647="","",IF(MIN(N647,Q647)*$K647&gt;30000*IF($U647&gt;37,37,$U647)/37,30000*IF($U647&gt;37,37,$U647)/37,MIN(N647,Q647)*$K647))),"")</f>
        <v/>
      </c>
      <c r="Y647" s="63" t="str">
        <f t="shared" ref="Y647:Y710" si="198">IF(ISNUMBER(V647),(MIN(V647,MIN(L647,O647)-R647)),"")</f>
        <v/>
      </c>
      <c r="Z647" s="63" t="str">
        <f t="shared" ref="Z647:Z710" si="199">IF(ISNUMBER(W647),(MIN(W647,MIN(M647,P647)-S647)),"")</f>
        <v/>
      </c>
      <c r="AA647" s="63" t="str">
        <f t="shared" ref="AA647:AA710" si="200">IF(ISNUMBER(X647),(MIN(X647,MIN(N647,Q647)-T647)),"")</f>
        <v/>
      </c>
      <c r="AB647" s="37"/>
      <c r="AC647" s="37"/>
      <c r="AD647" s="37"/>
      <c r="AE647" s="82" t="str">
        <f t="shared" ref="AE647:AE710" si="201">IF(AND(ISNUMBER(AB647),G647&gt;0),MIN(Y647/VLOOKUP(G$6,Matrix_antal_dage,4,FALSE)*(G647-AB647),30000),"")</f>
        <v/>
      </c>
      <c r="AF647" s="82" t="str">
        <f t="shared" ref="AF647:AF710" si="202">IF(AND(ISNUMBER(AC647),H647&gt;0),MIN(Z647/VLOOKUP(H$6,Matrix_antal_dage,4,FALSE)*(H647-AC647),30000),"")</f>
        <v/>
      </c>
      <c r="AG647" s="82" t="str">
        <f t="shared" ref="AG647:AG710" si="203">IF(AND(ISNUMBER(AD647),I647&gt;0),MIN(AA647/VLOOKUP(I$6,Matrix_antal_dage,4,FALSE)*(I647-AD647),30000),"")</f>
        <v/>
      </c>
      <c r="AH647" s="125" t="str">
        <f t="shared" si="186"/>
        <v/>
      </c>
      <c r="AI647" s="64" t="str">
        <f t="shared" ref="AI647:AI710" si="204">IF(ISNUMBER(AH647),MAX(SUM(AE647:AG647)-AH647,0),IF(SUM(AE647:AG647)&gt;0,SUM(AE647:AG647),""))</f>
        <v/>
      </c>
      <c r="AJ647" s="45" t="str">
        <f>IFERROR(IF(ISNUMBER('Opsparede løndele dec21-feb22'!K645),AI647+'Opsparede løndele dec21-feb22'!K645,AI647),"")</f>
        <v/>
      </c>
    </row>
    <row r="648" spans="1:36" x14ac:dyDescent="0.25">
      <c r="A648" s="50" t="str">
        <f t="shared" si="187"/>
        <v/>
      </c>
      <c r="B648" s="5"/>
      <c r="C648" s="6"/>
      <c r="D648" s="7"/>
      <c r="E648" s="8"/>
      <c r="F648" s="8"/>
      <c r="G648" s="58" t="str">
        <f t="shared" si="194"/>
        <v/>
      </c>
      <c r="H648" s="58" t="str">
        <f t="shared" si="194"/>
        <v/>
      </c>
      <c r="I648" s="58" t="str">
        <f t="shared" si="194"/>
        <v/>
      </c>
      <c r="K648" s="100" t="str">
        <f t="shared" ref="K648:K711" si="205">IF(J648="","",IF(J648="Funktionær",0.75,IF(J648="Ikke-funktionær",0.9,IF(J648="Elev/lærling",0.9))))</f>
        <v/>
      </c>
      <c r="U648" s="101"/>
      <c r="V648" s="63" t="str">
        <f t="shared" si="195"/>
        <v/>
      </c>
      <c r="W648" s="63" t="str">
        <f t="shared" si="196"/>
        <v/>
      </c>
      <c r="X648" s="63" t="str">
        <f t="shared" si="197"/>
        <v/>
      </c>
      <c r="Y648" s="63" t="str">
        <f t="shared" si="198"/>
        <v/>
      </c>
      <c r="Z648" s="63" t="str">
        <f t="shared" si="199"/>
        <v/>
      </c>
      <c r="AA648" s="63" t="str">
        <f t="shared" si="200"/>
        <v/>
      </c>
      <c r="AB648" s="37"/>
      <c r="AC648" s="37"/>
      <c r="AD648" s="37"/>
      <c r="AE648" s="82" t="str">
        <f t="shared" si="201"/>
        <v/>
      </c>
      <c r="AF648" s="82" t="str">
        <f t="shared" si="202"/>
        <v/>
      </c>
      <c r="AG648" s="82" t="str">
        <f t="shared" si="203"/>
        <v/>
      </c>
      <c r="AH648" s="125" t="str">
        <f t="shared" ref="AH648:AH711" si="206">IF(OR(ISNUMBER(AB648),ISNUMBER(AC648),ISNUMBER(AD648)),3/5*5/31*IF(AND(ISNUMBER(Y648),ISNUMBER(Z648),ISNUMBER(AA648)),SUM(Y648:AA648)/3,IF(AND(ISNUMBER(Y648),ISNUMBER(Z648)),SUM(Y648:Z648)/2,IF(AND(ISNUMBER(Y648),ISNUMBER(AA648)),SUM(Y648+AA648)/2,IF(AND(ISNUMBER(Z648),ISNUMBER(AA648)),SUM(Z648:AA648)/2,IF(ISNUMBER(Y648),Y648,IF(ISNUMBER(Z648),Z648,IF(ISNUMBER(AA648),AA648,""))))))),"")</f>
        <v/>
      </c>
      <c r="AI648" s="64" t="str">
        <f t="shared" si="204"/>
        <v/>
      </c>
      <c r="AJ648" s="45" t="str">
        <f>IFERROR(IF(ISNUMBER('Opsparede løndele dec21-feb22'!K646),AI648+'Opsparede løndele dec21-feb22'!K646,AI648),"")</f>
        <v/>
      </c>
    </row>
    <row r="649" spans="1:36" x14ac:dyDescent="0.25">
      <c r="A649" s="50" t="str">
        <f t="shared" ref="A649:A712" si="207">IF(B649="","",A648+1)</f>
        <v/>
      </c>
      <c r="B649" s="5"/>
      <c r="C649" s="6"/>
      <c r="D649" s="7"/>
      <c r="E649" s="8"/>
      <c r="F649" s="8"/>
      <c r="G649" s="58" t="str">
        <f t="shared" si="194"/>
        <v/>
      </c>
      <c r="H649" s="58" t="str">
        <f t="shared" si="194"/>
        <v/>
      </c>
      <c r="I649" s="58" t="str">
        <f t="shared" si="194"/>
        <v/>
      </c>
      <c r="K649" s="100" t="str">
        <f t="shared" si="205"/>
        <v/>
      </c>
      <c r="U649" s="101"/>
      <c r="V649" s="63" t="str">
        <f t="shared" si="195"/>
        <v/>
      </c>
      <c r="W649" s="63" t="str">
        <f t="shared" si="196"/>
        <v/>
      </c>
      <c r="X649" s="63" t="str">
        <f t="shared" si="197"/>
        <v/>
      </c>
      <c r="Y649" s="63" t="str">
        <f t="shared" si="198"/>
        <v/>
      </c>
      <c r="Z649" s="63" t="str">
        <f t="shared" si="199"/>
        <v/>
      </c>
      <c r="AA649" s="63" t="str">
        <f t="shared" si="200"/>
        <v/>
      </c>
      <c r="AB649" s="37"/>
      <c r="AC649" s="37"/>
      <c r="AD649" s="37"/>
      <c r="AE649" s="82" t="str">
        <f t="shared" si="201"/>
        <v/>
      </c>
      <c r="AF649" s="82" t="str">
        <f t="shared" si="202"/>
        <v/>
      </c>
      <c r="AG649" s="82" t="str">
        <f t="shared" si="203"/>
        <v/>
      </c>
      <c r="AH649" s="125" t="str">
        <f t="shared" si="206"/>
        <v/>
      </c>
      <c r="AI649" s="64" t="str">
        <f t="shared" si="204"/>
        <v/>
      </c>
      <c r="AJ649" s="45" t="str">
        <f>IFERROR(IF(ISNUMBER('Opsparede løndele dec21-feb22'!K647),AI649+'Opsparede løndele dec21-feb22'!K647,AI649),"")</f>
        <v/>
      </c>
    </row>
    <row r="650" spans="1:36" x14ac:dyDescent="0.25">
      <c r="A650" s="50" t="str">
        <f t="shared" si="207"/>
        <v/>
      </c>
      <c r="B650" s="5"/>
      <c r="C650" s="6"/>
      <c r="D650" s="7"/>
      <c r="E650" s="8"/>
      <c r="F650" s="8"/>
      <c r="G650" s="58" t="str">
        <f t="shared" si="194"/>
        <v/>
      </c>
      <c r="H650" s="58" t="str">
        <f t="shared" si="194"/>
        <v/>
      </c>
      <c r="I650" s="58" t="str">
        <f t="shared" si="194"/>
        <v/>
      </c>
      <c r="K650" s="100" t="str">
        <f t="shared" si="205"/>
        <v/>
      </c>
      <c r="U650" s="101"/>
      <c r="V650" s="63" t="str">
        <f t="shared" si="195"/>
        <v/>
      </c>
      <c r="W650" s="63" t="str">
        <f t="shared" si="196"/>
        <v/>
      </c>
      <c r="X650" s="63" t="str">
        <f t="shared" si="197"/>
        <v/>
      </c>
      <c r="Y650" s="63" t="str">
        <f t="shared" si="198"/>
        <v/>
      </c>
      <c r="Z650" s="63" t="str">
        <f t="shared" si="199"/>
        <v/>
      </c>
      <c r="AA650" s="63" t="str">
        <f t="shared" si="200"/>
        <v/>
      </c>
      <c r="AB650" s="37"/>
      <c r="AC650" s="37"/>
      <c r="AD650" s="37"/>
      <c r="AE650" s="82" t="str">
        <f t="shared" si="201"/>
        <v/>
      </c>
      <c r="AF650" s="82" t="str">
        <f t="shared" si="202"/>
        <v/>
      </c>
      <c r="AG650" s="82" t="str">
        <f t="shared" si="203"/>
        <v/>
      </c>
      <c r="AH650" s="125" t="str">
        <f t="shared" si="206"/>
        <v/>
      </c>
      <c r="AI650" s="64" t="str">
        <f t="shared" si="204"/>
        <v/>
      </c>
      <c r="AJ650" s="45" t="str">
        <f>IFERROR(IF(ISNUMBER('Opsparede løndele dec21-feb22'!K648),AI650+'Opsparede løndele dec21-feb22'!K648,AI650),"")</f>
        <v/>
      </c>
    </row>
    <row r="651" spans="1:36" x14ac:dyDescent="0.25">
      <c r="A651" s="50" t="str">
        <f t="shared" si="207"/>
        <v/>
      </c>
      <c r="B651" s="5"/>
      <c r="C651" s="6"/>
      <c r="D651" s="7"/>
      <c r="E651" s="8"/>
      <c r="F651" s="8"/>
      <c r="G651" s="58" t="str">
        <f t="shared" si="194"/>
        <v/>
      </c>
      <c r="H651" s="58" t="str">
        <f t="shared" si="194"/>
        <v/>
      </c>
      <c r="I651" s="58" t="str">
        <f t="shared" si="194"/>
        <v/>
      </c>
      <c r="K651" s="100" t="str">
        <f t="shared" si="205"/>
        <v/>
      </c>
      <c r="U651" s="101"/>
      <c r="V651" s="63" t="str">
        <f t="shared" si="195"/>
        <v/>
      </c>
      <c r="W651" s="63" t="str">
        <f t="shared" si="196"/>
        <v/>
      </c>
      <c r="X651" s="63" t="str">
        <f t="shared" si="197"/>
        <v/>
      </c>
      <c r="Y651" s="63" t="str">
        <f t="shared" si="198"/>
        <v/>
      </c>
      <c r="Z651" s="63" t="str">
        <f t="shared" si="199"/>
        <v/>
      </c>
      <c r="AA651" s="63" t="str">
        <f t="shared" si="200"/>
        <v/>
      </c>
      <c r="AB651" s="37"/>
      <c r="AC651" s="37"/>
      <c r="AD651" s="37"/>
      <c r="AE651" s="82" t="str">
        <f t="shared" si="201"/>
        <v/>
      </c>
      <c r="AF651" s="82" t="str">
        <f t="shared" si="202"/>
        <v/>
      </c>
      <c r="AG651" s="82" t="str">
        <f t="shared" si="203"/>
        <v/>
      </c>
      <c r="AH651" s="125" t="str">
        <f t="shared" si="206"/>
        <v/>
      </c>
      <c r="AI651" s="64" t="str">
        <f t="shared" si="204"/>
        <v/>
      </c>
      <c r="AJ651" s="45" t="str">
        <f>IFERROR(IF(ISNUMBER('Opsparede løndele dec21-feb22'!K649),AI651+'Opsparede løndele dec21-feb22'!K649,AI651),"")</f>
        <v/>
      </c>
    </row>
    <row r="652" spans="1:36" x14ac:dyDescent="0.25">
      <c r="A652" s="50" t="str">
        <f t="shared" si="207"/>
        <v/>
      </c>
      <c r="B652" s="5"/>
      <c r="C652" s="6"/>
      <c r="D652" s="7"/>
      <c r="E652" s="8"/>
      <c r="F652" s="8"/>
      <c r="G652" s="58" t="str">
        <f t="shared" si="194"/>
        <v/>
      </c>
      <c r="H652" s="58" t="str">
        <f t="shared" si="194"/>
        <v/>
      </c>
      <c r="I652" s="58" t="str">
        <f t="shared" si="194"/>
        <v/>
      </c>
      <c r="K652" s="100" t="str">
        <f t="shared" si="205"/>
        <v/>
      </c>
      <c r="U652" s="101"/>
      <c r="V652" s="63" t="str">
        <f t="shared" si="195"/>
        <v/>
      </c>
      <c r="W652" s="63" t="str">
        <f t="shared" si="196"/>
        <v/>
      </c>
      <c r="X652" s="63" t="str">
        <f t="shared" si="197"/>
        <v/>
      </c>
      <c r="Y652" s="63" t="str">
        <f t="shared" si="198"/>
        <v/>
      </c>
      <c r="Z652" s="63" t="str">
        <f t="shared" si="199"/>
        <v/>
      </c>
      <c r="AA652" s="63" t="str">
        <f t="shared" si="200"/>
        <v/>
      </c>
      <c r="AB652" s="37"/>
      <c r="AC652" s="37"/>
      <c r="AD652" s="37"/>
      <c r="AE652" s="82" t="str">
        <f t="shared" si="201"/>
        <v/>
      </c>
      <c r="AF652" s="82" t="str">
        <f t="shared" si="202"/>
        <v/>
      </c>
      <c r="AG652" s="82" t="str">
        <f t="shared" si="203"/>
        <v/>
      </c>
      <c r="AH652" s="125" t="str">
        <f t="shared" si="206"/>
        <v/>
      </c>
      <c r="AI652" s="64" t="str">
        <f t="shared" si="204"/>
        <v/>
      </c>
      <c r="AJ652" s="45" t="str">
        <f>IFERROR(IF(ISNUMBER('Opsparede løndele dec21-feb22'!K650),AI652+'Opsparede løndele dec21-feb22'!K650,AI652),"")</f>
        <v/>
      </c>
    </row>
    <row r="653" spans="1:36" x14ac:dyDescent="0.25">
      <c r="A653" s="50" t="str">
        <f t="shared" si="207"/>
        <v/>
      </c>
      <c r="B653" s="5"/>
      <c r="C653" s="6"/>
      <c r="D653" s="7"/>
      <c r="E653" s="8"/>
      <c r="F653" s="8"/>
      <c r="G653" s="58" t="str">
        <f t="shared" si="194"/>
        <v/>
      </c>
      <c r="H653" s="58" t="str">
        <f t="shared" si="194"/>
        <v/>
      </c>
      <c r="I653" s="58" t="str">
        <f t="shared" si="194"/>
        <v/>
      </c>
      <c r="K653" s="100" t="str">
        <f t="shared" si="205"/>
        <v/>
      </c>
      <c r="U653" s="101"/>
      <c r="V653" s="63" t="str">
        <f t="shared" si="195"/>
        <v/>
      </c>
      <c r="W653" s="63" t="str">
        <f t="shared" si="196"/>
        <v/>
      </c>
      <c r="X653" s="63" t="str">
        <f t="shared" si="197"/>
        <v/>
      </c>
      <c r="Y653" s="63" t="str">
        <f t="shared" si="198"/>
        <v/>
      </c>
      <c r="Z653" s="63" t="str">
        <f t="shared" si="199"/>
        <v/>
      </c>
      <c r="AA653" s="63" t="str">
        <f t="shared" si="200"/>
        <v/>
      </c>
      <c r="AB653" s="37"/>
      <c r="AC653" s="37"/>
      <c r="AD653" s="37"/>
      <c r="AE653" s="82" t="str">
        <f t="shared" si="201"/>
        <v/>
      </c>
      <c r="AF653" s="82" t="str">
        <f t="shared" si="202"/>
        <v/>
      </c>
      <c r="AG653" s="82" t="str">
        <f t="shared" si="203"/>
        <v/>
      </c>
      <c r="AH653" s="125" t="str">
        <f t="shared" si="206"/>
        <v/>
      </c>
      <c r="AI653" s="64" t="str">
        <f t="shared" si="204"/>
        <v/>
      </c>
      <c r="AJ653" s="45" t="str">
        <f>IFERROR(IF(ISNUMBER('Opsparede løndele dec21-feb22'!K651),AI653+'Opsparede løndele dec21-feb22'!K651,AI653),"")</f>
        <v/>
      </c>
    </row>
    <row r="654" spans="1:36" x14ac:dyDescent="0.25">
      <c r="A654" s="50" t="str">
        <f t="shared" si="207"/>
        <v/>
      </c>
      <c r="B654" s="5"/>
      <c r="C654" s="6"/>
      <c r="D654" s="7"/>
      <c r="E654" s="8"/>
      <c r="F654" s="8"/>
      <c r="G654" s="58" t="str">
        <f t="shared" si="194"/>
        <v/>
      </c>
      <c r="H654" s="58" t="str">
        <f t="shared" si="194"/>
        <v/>
      </c>
      <c r="I654" s="58" t="str">
        <f t="shared" si="194"/>
        <v/>
      </c>
      <c r="K654" s="100" t="str">
        <f t="shared" si="205"/>
        <v/>
      </c>
      <c r="U654" s="101"/>
      <c r="V654" s="63" t="str">
        <f t="shared" si="195"/>
        <v/>
      </c>
      <c r="W654" s="63" t="str">
        <f t="shared" si="196"/>
        <v/>
      </c>
      <c r="X654" s="63" t="str">
        <f t="shared" si="197"/>
        <v/>
      </c>
      <c r="Y654" s="63" t="str">
        <f t="shared" si="198"/>
        <v/>
      </c>
      <c r="Z654" s="63" t="str">
        <f t="shared" si="199"/>
        <v/>
      </c>
      <c r="AA654" s="63" t="str">
        <f t="shared" si="200"/>
        <v/>
      </c>
      <c r="AB654" s="37"/>
      <c r="AC654" s="37"/>
      <c r="AD654" s="37"/>
      <c r="AE654" s="82" t="str">
        <f t="shared" si="201"/>
        <v/>
      </c>
      <c r="AF654" s="82" t="str">
        <f t="shared" si="202"/>
        <v/>
      </c>
      <c r="AG654" s="82" t="str">
        <f t="shared" si="203"/>
        <v/>
      </c>
      <c r="AH654" s="125" t="str">
        <f t="shared" si="206"/>
        <v/>
      </c>
      <c r="AI654" s="64" t="str">
        <f t="shared" si="204"/>
        <v/>
      </c>
      <c r="AJ654" s="45" t="str">
        <f>IFERROR(IF(ISNUMBER('Opsparede løndele dec21-feb22'!K652),AI654+'Opsparede løndele dec21-feb22'!K652,AI654),"")</f>
        <v/>
      </c>
    </row>
    <row r="655" spans="1:36" x14ac:dyDescent="0.25">
      <c r="A655" s="50" t="str">
        <f t="shared" si="207"/>
        <v/>
      </c>
      <c r="B655" s="5"/>
      <c r="C655" s="6"/>
      <c r="D655" s="7"/>
      <c r="E655" s="8"/>
      <c r="F655" s="8"/>
      <c r="G655" s="58" t="str">
        <f t="shared" si="194"/>
        <v/>
      </c>
      <c r="H655" s="58" t="str">
        <f t="shared" si="194"/>
        <v/>
      </c>
      <c r="I655" s="58" t="str">
        <f t="shared" si="194"/>
        <v/>
      </c>
      <c r="K655" s="100" t="str">
        <f t="shared" si="205"/>
        <v/>
      </c>
      <c r="U655" s="101"/>
      <c r="V655" s="63" t="str">
        <f t="shared" si="195"/>
        <v/>
      </c>
      <c r="W655" s="63" t="str">
        <f t="shared" si="196"/>
        <v/>
      </c>
      <c r="X655" s="63" t="str">
        <f t="shared" si="197"/>
        <v/>
      </c>
      <c r="Y655" s="63" t="str">
        <f t="shared" si="198"/>
        <v/>
      </c>
      <c r="Z655" s="63" t="str">
        <f t="shared" si="199"/>
        <v/>
      </c>
      <c r="AA655" s="63" t="str">
        <f t="shared" si="200"/>
        <v/>
      </c>
      <c r="AB655" s="37"/>
      <c r="AC655" s="37"/>
      <c r="AD655" s="37"/>
      <c r="AE655" s="82" t="str">
        <f t="shared" si="201"/>
        <v/>
      </c>
      <c r="AF655" s="82" t="str">
        <f t="shared" si="202"/>
        <v/>
      </c>
      <c r="AG655" s="82" t="str">
        <f t="shared" si="203"/>
        <v/>
      </c>
      <c r="AH655" s="125" t="str">
        <f t="shared" si="206"/>
        <v/>
      </c>
      <c r="AI655" s="64" t="str">
        <f t="shared" si="204"/>
        <v/>
      </c>
      <c r="AJ655" s="45" t="str">
        <f>IFERROR(IF(ISNUMBER('Opsparede løndele dec21-feb22'!K653),AI655+'Opsparede løndele dec21-feb22'!K653,AI655),"")</f>
        <v/>
      </c>
    </row>
    <row r="656" spans="1:36" x14ac:dyDescent="0.25">
      <c r="A656" s="50" t="str">
        <f t="shared" si="207"/>
        <v/>
      </c>
      <c r="B656" s="5"/>
      <c r="C656" s="6"/>
      <c r="D656" s="7"/>
      <c r="E656" s="8"/>
      <c r="F656" s="8"/>
      <c r="G656" s="58" t="str">
        <f t="shared" si="194"/>
        <v/>
      </c>
      <c r="H656" s="58" t="str">
        <f t="shared" si="194"/>
        <v/>
      </c>
      <c r="I656" s="58" t="str">
        <f t="shared" si="194"/>
        <v/>
      </c>
      <c r="K656" s="100" t="str">
        <f t="shared" si="205"/>
        <v/>
      </c>
      <c r="U656" s="101"/>
      <c r="V656" s="63" t="str">
        <f t="shared" si="195"/>
        <v/>
      </c>
      <c r="W656" s="63" t="str">
        <f t="shared" si="196"/>
        <v/>
      </c>
      <c r="X656" s="63" t="str">
        <f t="shared" si="197"/>
        <v/>
      </c>
      <c r="Y656" s="63" t="str">
        <f t="shared" si="198"/>
        <v/>
      </c>
      <c r="Z656" s="63" t="str">
        <f t="shared" si="199"/>
        <v/>
      </c>
      <c r="AA656" s="63" t="str">
        <f t="shared" si="200"/>
        <v/>
      </c>
      <c r="AB656" s="37"/>
      <c r="AC656" s="37"/>
      <c r="AD656" s="37"/>
      <c r="AE656" s="82" t="str">
        <f t="shared" si="201"/>
        <v/>
      </c>
      <c r="AF656" s="82" t="str">
        <f t="shared" si="202"/>
        <v/>
      </c>
      <c r="AG656" s="82" t="str">
        <f t="shared" si="203"/>
        <v/>
      </c>
      <c r="AH656" s="125" t="str">
        <f t="shared" si="206"/>
        <v/>
      </c>
      <c r="AI656" s="64" t="str">
        <f t="shared" si="204"/>
        <v/>
      </c>
      <c r="AJ656" s="45" t="str">
        <f>IFERROR(IF(ISNUMBER('Opsparede løndele dec21-feb22'!K654),AI656+'Opsparede løndele dec21-feb22'!K654,AI656),"")</f>
        <v/>
      </c>
    </row>
    <row r="657" spans="1:36" x14ac:dyDescent="0.25">
      <c r="A657" s="50" t="str">
        <f t="shared" si="207"/>
        <v/>
      </c>
      <c r="B657" s="5"/>
      <c r="C657" s="6"/>
      <c r="D657" s="7"/>
      <c r="E657" s="8"/>
      <c r="F657" s="8"/>
      <c r="G657" s="58" t="str">
        <f t="shared" ref="G657:I666" si="208">IF(AND(ISNUMBER($E657),ISNUMBER($F657)),MAX(MIN(NETWORKDAYS(IF($E657&lt;=VLOOKUP(G$6,Matrix_antal_dage,5,FALSE),VLOOKUP(G$6,Matrix_antal_dage,5,FALSE),$E657),IF($F657&gt;=VLOOKUP(G$6,Matrix_antal_dage,6,FALSE),VLOOKUP(G$6,Matrix_antal_dage,6,FALSE),$F657),helligdage),VLOOKUP(G$6,Matrix_antal_dage,7,FALSE)),0),"")</f>
        <v/>
      </c>
      <c r="H657" s="58" t="str">
        <f t="shared" si="208"/>
        <v/>
      </c>
      <c r="I657" s="58" t="str">
        <f t="shared" si="208"/>
        <v/>
      </c>
      <c r="K657" s="100" t="str">
        <f t="shared" si="205"/>
        <v/>
      </c>
      <c r="U657" s="101"/>
      <c r="V657" s="63" t="str">
        <f t="shared" si="195"/>
        <v/>
      </c>
      <c r="W657" s="63" t="str">
        <f t="shared" si="196"/>
        <v/>
      </c>
      <c r="X657" s="63" t="str">
        <f t="shared" si="197"/>
        <v/>
      </c>
      <c r="Y657" s="63" t="str">
        <f t="shared" si="198"/>
        <v/>
      </c>
      <c r="Z657" s="63" t="str">
        <f t="shared" si="199"/>
        <v/>
      </c>
      <c r="AA657" s="63" t="str">
        <f t="shared" si="200"/>
        <v/>
      </c>
      <c r="AB657" s="37"/>
      <c r="AC657" s="37"/>
      <c r="AD657" s="37"/>
      <c r="AE657" s="82" t="str">
        <f t="shared" si="201"/>
        <v/>
      </c>
      <c r="AF657" s="82" t="str">
        <f t="shared" si="202"/>
        <v/>
      </c>
      <c r="AG657" s="82" t="str">
        <f t="shared" si="203"/>
        <v/>
      </c>
      <c r="AH657" s="125" t="str">
        <f t="shared" si="206"/>
        <v/>
      </c>
      <c r="AI657" s="64" t="str">
        <f t="shared" si="204"/>
        <v/>
      </c>
      <c r="AJ657" s="45" t="str">
        <f>IFERROR(IF(ISNUMBER('Opsparede løndele dec21-feb22'!K655),AI657+'Opsparede løndele dec21-feb22'!K655,AI657),"")</f>
        <v/>
      </c>
    </row>
    <row r="658" spans="1:36" x14ac:dyDescent="0.25">
      <c r="A658" s="50" t="str">
        <f t="shared" si="207"/>
        <v/>
      </c>
      <c r="B658" s="5"/>
      <c r="C658" s="6"/>
      <c r="D658" s="7"/>
      <c r="E658" s="8"/>
      <c r="F658" s="8"/>
      <c r="G658" s="58" t="str">
        <f t="shared" si="208"/>
        <v/>
      </c>
      <c r="H658" s="58" t="str">
        <f t="shared" si="208"/>
        <v/>
      </c>
      <c r="I658" s="58" t="str">
        <f t="shared" si="208"/>
        <v/>
      </c>
      <c r="K658" s="100" t="str">
        <f t="shared" si="205"/>
        <v/>
      </c>
      <c r="U658" s="101"/>
      <c r="V658" s="63" t="str">
        <f t="shared" si="195"/>
        <v/>
      </c>
      <c r="W658" s="63" t="str">
        <f t="shared" si="196"/>
        <v/>
      </c>
      <c r="X658" s="63" t="str">
        <f t="shared" si="197"/>
        <v/>
      </c>
      <c r="Y658" s="63" t="str">
        <f t="shared" si="198"/>
        <v/>
      </c>
      <c r="Z658" s="63" t="str">
        <f t="shared" si="199"/>
        <v/>
      </c>
      <c r="AA658" s="63" t="str">
        <f t="shared" si="200"/>
        <v/>
      </c>
      <c r="AB658" s="37"/>
      <c r="AC658" s="37"/>
      <c r="AD658" s="37"/>
      <c r="AE658" s="82" t="str">
        <f t="shared" si="201"/>
        <v/>
      </c>
      <c r="AF658" s="82" t="str">
        <f t="shared" si="202"/>
        <v/>
      </c>
      <c r="AG658" s="82" t="str">
        <f t="shared" si="203"/>
        <v/>
      </c>
      <c r="AH658" s="125" t="str">
        <f t="shared" si="206"/>
        <v/>
      </c>
      <c r="AI658" s="64" t="str">
        <f t="shared" si="204"/>
        <v/>
      </c>
      <c r="AJ658" s="45" t="str">
        <f>IFERROR(IF(ISNUMBER('Opsparede løndele dec21-feb22'!K656),AI658+'Opsparede løndele dec21-feb22'!K656,AI658),"")</f>
        <v/>
      </c>
    </row>
    <row r="659" spans="1:36" x14ac:dyDescent="0.25">
      <c r="A659" s="50" t="str">
        <f t="shared" si="207"/>
        <v/>
      </c>
      <c r="B659" s="5"/>
      <c r="C659" s="6"/>
      <c r="D659" s="7"/>
      <c r="E659" s="8"/>
      <c r="F659" s="8"/>
      <c r="G659" s="58" t="str">
        <f t="shared" si="208"/>
        <v/>
      </c>
      <c r="H659" s="58" t="str">
        <f t="shared" si="208"/>
        <v/>
      </c>
      <c r="I659" s="58" t="str">
        <f t="shared" si="208"/>
        <v/>
      </c>
      <c r="K659" s="100" t="str">
        <f t="shared" si="205"/>
        <v/>
      </c>
      <c r="U659" s="101"/>
      <c r="V659" s="63" t="str">
        <f t="shared" si="195"/>
        <v/>
      </c>
      <c r="W659" s="63" t="str">
        <f t="shared" si="196"/>
        <v/>
      </c>
      <c r="X659" s="63" t="str">
        <f t="shared" si="197"/>
        <v/>
      </c>
      <c r="Y659" s="63" t="str">
        <f t="shared" si="198"/>
        <v/>
      </c>
      <c r="Z659" s="63" t="str">
        <f t="shared" si="199"/>
        <v/>
      </c>
      <c r="AA659" s="63" t="str">
        <f t="shared" si="200"/>
        <v/>
      </c>
      <c r="AB659" s="37"/>
      <c r="AC659" s="37"/>
      <c r="AD659" s="37"/>
      <c r="AE659" s="82" t="str">
        <f t="shared" si="201"/>
        <v/>
      </c>
      <c r="AF659" s="82" t="str">
        <f t="shared" si="202"/>
        <v/>
      </c>
      <c r="AG659" s="82" t="str">
        <f t="shared" si="203"/>
        <v/>
      </c>
      <c r="AH659" s="125" t="str">
        <f t="shared" si="206"/>
        <v/>
      </c>
      <c r="AI659" s="64" t="str">
        <f t="shared" si="204"/>
        <v/>
      </c>
      <c r="AJ659" s="45" t="str">
        <f>IFERROR(IF(ISNUMBER('Opsparede løndele dec21-feb22'!K657),AI659+'Opsparede løndele dec21-feb22'!K657,AI659),"")</f>
        <v/>
      </c>
    </row>
    <row r="660" spans="1:36" x14ac:dyDescent="0.25">
      <c r="A660" s="50" t="str">
        <f t="shared" si="207"/>
        <v/>
      </c>
      <c r="B660" s="5"/>
      <c r="C660" s="6"/>
      <c r="D660" s="7"/>
      <c r="E660" s="8"/>
      <c r="F660" s="8"/>
      <c r="G660" s="58" t="str">
        <f t="shared" si="208"/>
        <v/>
      </c>
      <c r="H660" s="58" t="str">
        <f t="shared" si="208"/>
        <v/>
      </c>
      <c r="I660" s="58" t="str">
        <f t="shared" si="208"/>
        <v/>
      </c>
      <c r="K660" s="100" t="str">
        <f t="shared" si="205"/>
        <v/>
      </c>
      <c r="U660" s="101"/>
      <c r="V660" s="63" t="str">
        <f t="shared" si="195"/>
        <v/>
      </c>
      <c r="W660" s="63" t="str">
        <f t="shared" si="196"/>
        <v/>
      </c>
      <c r="X660" s="63" t="str">
        <f t="shared" si="197"/>
        <v/>
      </c>
      <c r="Y660" s="63" t="str">
        <f t="shared" si="198"/>
        <v/>
      </c>
      <c r="Z660" s="63" t="str">
        <f t="shared" si="199"/>
        <v/>
      </c>
      <c r="AA660" s="63" t="str">
        <f t="shared" si="200"/>
        <v/>
      </c>
      <c r="AB660" s="37"/>
      <c r="AC660" s="37"/>
      <c r="AD660" s="37"/>
      <c r="AE660" s="82" t="str">
        <f t="shared" si="201"/>
        <v/>
      </c>
      <c r="AF660" s="82" t="str">
        <f t="shared" si="202"/>
        <v/>
      </c>
      <c r="AG660" s="82" t="str">
        <f t="shared" si="203"/>
        <v/>
      </c>
      <c r="AH660" s="125" t="str">
        <f t="shared" si="206"/>
        <v/>
      </c>
      <c r="AI660" s="64" t="str">
        <f t="shared" si="204"/>
        <v/>
      </c>
      <c r="AJ660" s="45" t="str">
        <f>IFERROR(IF(ISNUMBER('Opsparede løndele dec21-feb22'!K658),AI660+'Opsparede løndele dec21-feb22'!K658,AI660),"")</f>
        <v/>
      </c>
    </row>
    <row r="661" spans="1:36" x14ac:dyDescent="0.25">
      <c r="A661" s="50" t="str">
        <f t="shared" si="207"/>
        <v/>
      </c>
      <c r="B661" s="5"/>
      <c r="C661" s="6"/>
      <c r="D661" s="7"/>
      <c r="E661" s="8"/>
      <c r="F661" s="8"/>
      <c r="G661" s="58" t="str">
        <f t="shared" si="208"/>
        <v/>
      </c>
      <c r="H661" s="58" t="str">
        <f t="shared" si="208"/>
        <v/>
      </c>
      <c r="I661" s="58" t="str">
        <f t="shared" si="208"/>
        <v/>
      </c>
      <c r="K661" s="100" t="str">
        <f t="shared" si="205"/>
        <v/>
      </c>
      <c r="U661" s="101"/>
      <c r="V661" s="63" t="str">
        <f t="shared" si="195"/>
        <v/>
      </c>
      <c r="W661" s="63" t="str">
        <f t="shared" si="196"/>
        <v/>
      </c>
      <c r="X661" s="63" t="str">
        <f t="shared" si="197"/>
        <v/>
      </c>
      <c r="Y661" s="63" t="str">
        <f t="shared" si="198"/>
        <v/>
      </c>
      <c r="Z661" s="63" t="str">
        <f t="shared" si="199"/>
        <v/>
      </c>
      <c r="AA661" s="63" t="str">
        <f t="shared" si="200"/>
        <v/>
      </c>
      <c r="AB661" s="37"/>
      <c r="AC661" s="37"/>
      <c r="AD661" s="37"/>
      <c r="AE661" s="82" t="str">
        <f t="shared" si="201"/>
        <v/>
      </c>
      <c r="AF661" s="82" t="str">
        <f t="shared" si="202"/>
        <v/>
      </c>
      <c r="AG661" s="82" t="str">
        <f t="shared" si="203"/>
        <v/>
      </c>
      <c r="AH661" s="125" t="str">
        <f t="shared" si="206"/>
        <v/>
      </c>
      <c r="AI661" s="64" t="str">
        <f t="shared" si="204"/>
        <v/>
      </c>
      <c r="AJ661" s="45" t="str">
        <f>IFERROR(IF(ISNUMBER('Opsparede løndele dec21-feb22'!K659),AI661+'Opsparede løndele dec21-feb22'!K659,AI661),"")</f>
        <v/>
      </c>
    </row>
    <row r="662" spans="1:36" x14ac:dyDescent="0.25">
      <c r="A662" s="50" t="str">
        <f t="shared" si="207"/>
        <v/>
      </c>
      <c r="B662" s="5"/>
      <c r="C662" s="6"/>
      <c r="D662" s="7"/>
      <c r="E662" s="8"/>
      <c r="F662" s="8"/>
      <c r="G662" s="58" t="str">
        <f t="shared" si="208"/>
        <v/>
      </c>
      <c r="H662" s="58" t="str">
        <f t="shared" si="208"/>
        <v/>
      </c>
      <c r="I662" s="58" t="str">
        <f t="shared" si="208"/>
        <v/>
      </c>
      <c r="K662" s="100" t="str">
        <f t="shared" si="205"/>
        <v/>
      </c>
      <c r="U662" s="101"/>
      <c r="V662" s="63" t="str">
        <f t="shared" si="195"/>
        <v/>
      </c>
      <c r="W662" s="63" t="str">
        <f t="shared" si="196"/>
        <v/>
      </c>
      <c r="X662" s="63" t="str">
        <f t="shared" si="197"/>
        <v/>
      </c>
      <c r="Y662" s="63" t="str">
        <f t="shared" si="198"/>
        <v/>
      </c>
      <c r="Z662" s="63" t="str">
        <f t="shared" si="199"/>
        <v/>
      </c>
      <c r="AA662" s="63" t="str">
        <f t="shared" si="200"/>
        <v/>
      </c>
      <c r="AB662" s="37"/>
      <c r="AC662" s="37"/>
      <c r="AD662" s="37"/>
      <c r="AE662" s="82" t="str">
        <f t="shared" si="201"/>
        <v/>
      </c>
      <c r="AF662" s="82" t="str">
        <f t="shared" si="202"/>
        <v/>
      </c>
      <c r="AG662" s="82" t="str">
        <f t="shared" si="203"/>
        <v/>
      </c>
      <c r="AH662" s="125" t="str">
        <f t="shared" si="206"/>
        <v/>
      </c>
      <c r="AI662" s="64" t="str">
        <f t="shared" si="204"/>
        <v/>
      </c>
      <c r="AJ662" s="45" t="str">
        <f>IFERROR(IF(ISNUMBER('Opsparede løndele dec21-feb22'!K660),AI662+'Opsparede løndele dec21-feb22'!K660,AI662),"")</f>
        <v/>
      </c>
    </row>
    <row r="663" spans="1:36" x14ac:dyDescent="0.25">
      <c r="A663" s="50" t="str">
        <f t="shared" si="207"/>
        <v/>
      </c>
      <c r="B663" s="5"/>
      <c r="C663" s="6"/>
      <c r="D663" s="7"/>
      <c r="E663" s="8"/>
      <c r="F663" s="8"/>
      <c r="G663" s="58" t="str">
        <f t="shared" si="208"/>
        <v/>
      </c>
      <c r="H663" s="58" t="str">
        <f t="shared" si="208"/>
        <v/>
      </c>
      <c r="I663" s="58" t="str">
        <f t="shared" si="208"/>
        <v/>
      </c>
      <c r="K663" s="100" t="str">
        <f t="shared" si="205"/>
        <v/>
      </c>
      <c r="U663" s="101"/>
      <c r="V663" s="63" t="str">
        <f t="shared" si="195"/>
        <v/>
      </c>
      <c r="W663" s="63" t="str">
        <f t="shared" si="196"/>
        <v/>
      </c>
      <c r="X663" s="63" t="str">
        <f t="shared" si="197"/>
        <v/>
      </c>
      <c r="Y663" s="63" t="str">
        <f t="shared" si="198"/>
        <v/>
      </c>
      <c r="Z663" s="63" t="str">
        <f t="shared" si="199"/>
        <v/>
      </c>
      <c r="AA663" s="63" t="str">
        <f t="shared" si="200"/>
        <v/>
      </c>
      <c r="AB663" s="37"/>
      <c r="AC663" s="37"/>
      <c r="AD663" s="37"/>
      <c r="AE663" s="82" t="str">
        <f t="shared" si="201"/>
        <v/>
      </c>
      <c r="AF663" s="82" t="str">
        <f t="shared" si="202"/>
        <v/>
      </c>
      <c r="AG663" s="82" t="str">
        <f t="shared" si="203"/>
        <v/>
      </c>
      <c r="AH663" s="125" t="str">
        <f t="shared" si="206"/>
        <v/>
      </c>
      <c r="AI663" s="64" t="str">
        <f t="shared" si="204"/>
        <v/>
      </c>
      <c r="AJ663" s="45" t="str">
        <f>IFERROR(IF(ISNUMBER('Opsparede løndele dec21-feb22'!K661),AI663+'Opsparede løndele dec21-feb22'!K661,AI663),"")</f>
        <v/>
      </c>
    </row>
    <row r="664" spans="1:36" x14ac:dyDescent="0.25">
      <c r="A664" s="50" t="str">
        <f t="shared" si="207"/>
        <v/>
      </c>
      <c r="B664" s="5"/>
      <c r="C664" s="6"/>
      <c r="D664" s="7"/>
      <c r="E664" s="8"/>
      <c r="F664" s="8"/>
      <c r="G664" s="58" t="str">
        <f t="shared" si="208"/>
        <v/>
      </c>
      <c r="H664" s="58" t="str">
        <f t="shared" si="208"/>
        <v/>
      </c>
      <c r="I664" s="58" t="str">
        <f t="shared" si="208"/>
        <v/>
      </c>
      <c r="K664" s="100" t="str">
        <f t="shared" si="205"/>
        <v/>
      </c>
      <c r="U664" s="101"/>
      <c r="V664" s="63" t="str">
        <f t="shared" si="195"/>
        <v/>
      </c>
      <c r="W664" s="63" t="str">
        <f t="shared" si="196"/>
        <v/>
      </c>
      <c r="X664" s="63" t="str">
        <f t="shared" si="197"/>
        <v/>
      </c>
      <c r="Y664" s="63" t="str">
        <f t="shared" si="198"/>
        <v/>
      </c>
      <c r="Z664" s="63" t="str">
        <f t="shared" si="199"/>
        <v/>
      </c>
      <c r="AA664" s="63" t="str">
        <f t="shared" si="200"/>
        <v/>
      </c>
      <c r="AB664" s="37"/>
      <c r="AC664" s="37"/>
      <c r="AD664" s="37"/>
      <c r="AE664" s="82" t="str">
        <f t="shared" si="201"/>
        <v/>
      </c>
      <c r="AF664" s="82" t="str">
        <f t="shared" si="202"/>
        <v/>
      </c>
      <c r="AG664" s="82" t="str">
        <f t="shared" si="203"/>
        <v/>
      </c>
      <c r="AH664" s="125" t="str">
        <f t="shared" si="206"/>
        <v/>
      </c>
      <c r="AI664" s="64" t="str">
        <f t="shared" si="204"/>
        <v/>
      </c>
      <c r="AJ664" s="45" t="str">
        <f>IFERROR(IF(ISNUMBER('Opsparede løndele dec21-feb22'!K662),AI664+'Opsparede løndele dec21-feb22'!K662,AI664),"")</f>
        <v/>
      </c>
    </row>
    <row r="665" spans="1:36" x14ac:dyDescent="0.25">
      <c r="A665" s="50" t="str">
        <f t="shared" si="207"/>
        <v/>
      </c>
      <c r="B665" s="5"/>
      <c r="C665" s="6"/>
      <c r="D665" s="7"/>
      <c r="E665" s="8"/>
      <c r="F665" s="8"/>
      <c r="G665" s="58" t="str">
        <f t="shared" si="208"/>
        <v/>
      </c>
      <c r="H665" s="58" t="str">
        <f t="shared" si="208"/>
        <v/>
      </c>
      <c r="I665" s="58" t="str">
        <f t="shared" si="208"/>
        <v/>
      </c>
      <c r="K665" s="100" t="str">
        <f t="shared" si="205"/>
        <v/>
      </c>
      <c r="U665" s="101"/>
      <c r="V665" s="63" t="str">
        <f t="shared" si="195"/>
        <v/>
      </c>
      <c r="W665" s="63" t="str">
        <f t="shared" si="196"/>
        <v/>
      </c>
      <c r="X665" s="63" t="str">
        <f t="shared" si="197"/>
        <v/>
      </c>
      <c r="Y665" s="63" t="str">
        <f t="shared" si="198"/>
        <v/>
      </c>
      <c r="Z665" s="63" t="str">
        <f t="shared" si="199"/>
        <v/>
      </c>
      <c r="AA665" s="63" t="str">
        <f t="shared" si="200"/>
        <v/>
      </c>
      <c r="AB665" s="37"/>
      <c r="AC665" s="37"/>
      <c r="AD665" s="37"/>
      <c r="AE665" s="82" t="str">
        <f t="shared" si="201"/>
        <v/>
      </c>
      <c r="AF665" s="82" t="str">
        <f t="shared" si="202"/>
        <v/>
      </c>
      <c r="AG665" s="82" t="str">
        <f t="shared" si="203"/>
        <v/>
      </c>
      <c r="AH665" s="125" t="str">
        <f t="shared" si="206"/>
        <v/>
      </c>
      <c r="AI665" s="64" t="str">
        <f t="shared" si="204"/>
        <v/>
      </c>
      <c r="AJ665" s="45" t="str">
        <f>IFERROR(IF(ISNUMBER('Opsparede løndele dec21-feb22'!K663),AI665+'Opsparede løndele dec21-feb22'!K663,AI665),"")</f>
        <v/>
      </c>
    </row>
    <row r="666" spans="1:36" x14ac:dyDescent="0.25">
      <c r="A666" s="50" t="str">
        <f t="shared" si="207"/>
        <v/>
      </c>
      <c r="B666" s="5"/>
      <c r="C666" s="6"/>
      <c r="D666" s="7"/>
      <c r="E666" s="8"/>
      <c r="F666" s="8"/>
      <c r="G666" s="58" t="str">
        <f t="shared" si="208"/>
        <v/>
      </c>
      <c r="H666" s="58" t="str">
        <f t="shared" si="208"/>
        <v/>
      </c>
      <c r="I666" s="58" t="str">
        <f t="shared" si="208"/>
        <v/>
      </c>
      <c r="K666" s="100" t="str">
        <f t="shared" si="205"/>
        <v/>
      </c>
      <c r="U666" s="101"/>
      <c r="V666" s="63" t="str">
        <f t="shared" si="195"/>
        <v/>
      </c>
      <c r="W666" s="63" t="str">
        <f t="shared" si="196"/>
        <v/>
      </c>
      <c r="X666" s="63" t="str">
        <f t="shared" si="197"/>
        <v/>
      </c>
      <c r="Y666" s="63" t="str">
        <f t="shared" si="198"/>
        <v/>
      </c>
      <c r="Z666" s="63" t="str">
        <f t="shared" si="199"/>
        <v/>
      </c>
      <c r="AA666" s="63" t="str">
        <f t="shared" si="200"/>
        <v/>
      </c>
      <c r="AB666" s="37"/>
      <c r="AC666" s="37"/>
      <c r="AD666" s="37"/>
      <c r="AE666" s="82" t="str">
        <f t="shared" si="201"/>
        <v/>
      </c>
      <c r="AF666" s="82" t="str">
        <f t="shared" si="202"/>
        <v/>
      </c>
      <c r="AG666" s="82" t="str">
        <f t="shared" si="203"/>
        <v/>
      </c>
      <c r="AH666" s="125" t="str">
        <f t="shared" si="206"/>
        <v/>
      </c>
      <c r="AI666" s="64" t="str">
        <f t="shared" si="204"/>
        <v/>
      </c>
      <c r="AJ666" s="45" t="str">
        <f>IFERROR(IF(ISNUMBER('Opsparede løndele dec21-feb22'!K664),AI666+'Opsparede løndele dec21-feb22'!K664,AI666),"")</f>
        <v/>
      </c>
    </row>
    <row r="667" spans="1:36" x14ac:dyDescent="0.25">
      <c r="A667" s="50" t="str">
        <f t="shared" si="207"/>
        <v/>
      </c>
      <c r="B667" s="5"/>
      <c r="C667" s="6"/>
      <c r="D667" s="7"/>
      <c r="E667" s="8"/>
      <c r="F667" s="8"/>
      <c r="G667" s="58" t="str">
        <f t="shared" ref="G667:I676" si="209">IF(AND(ISNUMBER($E667),ISNUMBER($F667)),MAX(MIN(NETWORKDAYS(IF($E667&lt;=VLOOKUP(G$6,Matrix_antal_dage,5,FALSE),VLOOKUP(G$6,Matrix_antal_dage,5,FALSE),$E667),IF($F667&gt;=VLOOKUP(G$6,Matrix_antal_dage,6,FALSE),VLOOKUP(G$6,Matrix_antal_dage,6,FALSE),$F667),helligdage),VLOOKUP(G$6,Matrix_antal_dage,7,FALSE)),0),"")</f>
        <v/>
      </c>
      <c r="H667" s="58" t="str">
        <f t="shared" si="209"/>
        <v/>
      </c>
      <c r="I667" s="58" t="str">
        <f t="shared" si="209"/>
        <v/>
      </c>
      <c r="K667" s="100" t="str">
        <f t="shared" si="205"/>
        <v/>
      </c>
      <c r="U667" s="101"/>
      <c r="V667" s="63" t="str">
        <f t="shared" si="195"/>
        <v/>
      </c>
      <c r="W667" s="63" t="str">
        <f t="shared" si="196"/>
        <v/>
      </c>
      <c r="X667" s="63" t="str">
        <f t="shared" si="197"/>
        <v/>
      </c>
      <c r="Y667" s="63" t="str">
        <f t="shared" si="198"/>
        <v/>
      </c>
      <c r="Z667" s="63" t="str">
        <f t="shared" si="199"/>
        <v/>
      </c>
      <c r="AA667" s="63" t="str">
        <f t="shared" si="200"/>
        <v/>
      </c>
      <c r="AB667" s="37"/>
      <c r="AC667" s="37"/>
      <c r="AD667" s="37"/>
      <c r="AE667" s="82" t="str">
        <f t="shared" si="201"/>
        <v/>
      </c>
      <c r="AF667" s="82" t="str">
        <f t="shared" si="202"/>
        <v/>
      </c>
      <c r="AG667" s="82" t="str">
        <f t="shared" si="203"/>
        <v/>
      </c>
      <c r="AH667" s="125" t="str">
        <f t="shared" si="206"/>
        <v/>
      </c>
      <c r="AI667" s="64" t="str">
        <f t="shared" si="204"/>
        <v/>
      </c>
      <c r="AJ667" s="45" t="str">
        <f>IFERROR(IF(ISNUMBER('Opsparede løndele dec21-feb22'!K665),AI667+'Opsparede løndele dec21-feb22'!K665,AI667),"")</f>
        <v/>
      </c>
    </row>
    <row r="668" spans="1:36" x14ac:dyDescent="0.25">
      <c r="A668" s="50" t="str">
        <f t="shared" si="207"/>
        <v/>
      </c>
      <c r="B668" s="5"/>
      <c r="C668" s="6"/>
      <c r="D668" s="7"/>
      <c r="E668" s="8"/>
      <c r="F668" s="8"/>
      <c r="G668" s="58" t="str">
        <f t="shared" si="209"/>
        <v/>
      </c>
      <c r="H668" s="58" t="str">
        <f t="shared" si="209"/>
        <v/>
      </c>
      <c r="I668" s="58" t="str">
        <f t="shared" si="209"/>
        <v/>
      </c>
      <c r="K668" s="100" t="str">
        <f t="shared" si="205"/>
        <v/>
      </c>
      <c r="U668" s="101"/>
      <c r="V668" s="63" t="str">
        <f t="shared" si="195"/>
        <v/>
      </c>
      <c r="W668" s="63" t="str">
        <f t="shared" si="196"/>
        <v/>
      </c>
      <c r="X668" s="63" t="str">
        <f t="shared" si="197"/>
        <v/>
      </c>
      <c r="Y668" s="63" t="str">
        <f t="shared" si="198"/>
        <v/>
      </c>
      <c r="Z668" s="63" t="str">
        <f t="shared" si="199"/>
        <v/>
      </c>
      <c r="AA668" s="63" t="str">
        <f t="shared" si="200"/>
        <v/>
      </c>
      <c r="AB668" s="37"/>
      <c r="AC668" s="37"/>
      <c r="AD668" s="37"/>
      <c r="AE668" s="82" t="str">
        <f t="shared" si="201"/>
        <v/>
      </c>
      <c r="AF668" s="82" t="str">
        <f t="shared" si="202"/>
        <v/>
      </c>
      <c r="AG668" s="82" t="str">
        <f t="shared" si="203"/>
        <v/>
      </c>
      <c r="AH668" s="125" t="str">
        <f t="shared" si="206"/>
        <v/>
      </c>
      <c r="AI668" s="64" t="str">
        <f t="shared" si="204"/>
        <v/>
      </c>
      <c r="AJ668" s="45" t="str">
        <f>IFERROR(IF(ISNUMBER('Opsparede løndele dec21-feb22'!K666),AI668+'Opsparede løndele dec21-feb22'!K666,AI668),"")</f>
        <v/>
      </c>
    </row>
    <row r="669" spans="1:36" x14ac:dyDescent="0.25">
      <c r="A669" s="50" t="str">
        <f t="shared" si="207"/>
        <v/>
      </c>
      <c r="B669" s="5"/>
      <c r="C669" s="6"/>
      <c r="D669" s="7"/>
      <c r="E669" s="8"/>
      <c r="F669" s="8"/>
      <c r="G669" s="58" t="str">
        <f t="shared" si="209"/>
        <v/>
      </c>
      <c r="H669" s="58" t="str">
        <f t="shared" si="209"/>
        <v/>
      </c>
      <c r="I669" s="58" t="str">
        <f t="shared" si="209"/>
        <v/>
      </c>
      <c r="K669" s="100" t="str">
        <f t="shared" si="205"/>
        <v/>
      </c>
      <c r="U669" s="101"/>
      <c r="V669" s="63" t="str">
        <f t="shared" si="195"/>
        <v/>
      </c>
      <c r="W669" s="63" t="str">
        <f t="shared" si="196"/>
        <v/>
      </c>
      <c r="X669" s="63" t="str">
        <f t="shared" si="197"/>
        <v/>
      </c>
      <c r="Y669" s="63" t="str">
        <f t="shared" si="198"/>
        <v/>
      </c>
      <c r="Z669" s="63" t="str">
        <f t="shared" si="199"/>
        <v/>
      </c>
      <c r="AA669" s="63" t="str">
        <f t="shared" si="200"/>
        <v/>
      </c>
      <c r="AB669" s="37"/>
      <c r="AC669" s="37"/>
      <c r="AD669" s="37"/>
      <c r="AE669" s="82" t="str">
        <f t="shared" si="201"/>
        <v/>
      </c>
      <c r="AF669" s="82" t="str">
        <f t="shared" si="202"/>
        <v/>
      </c>
      <c r="AG669" s="82" t="str">
        <f t="shared" si="203"/>
        <v/>
      </c>
      <c r="AH669" s="125" t="str">
        <f t="shared" si="206"/>
        <v/>
      </c>
      <c r="AI669" s="64" t="str">
        <f t="shared" si="204"/>
        <v/>
      </c>
      <c r="AJ669" s="45" t="str">
        <f>IFERROR(IF(ISNUMBER('Opsparede løndele dec21-feb22'!K667),AI669+'Opsparede løndele dec21-feb22'!K667,AI669),"")</f>
        <v/>
      </c>
    </row>
    <row r="670" spans="1:36" x14ac:dyDescent="0.25">
      <c r="A670" s="50" t="str">
        <f t="shared" si="207"/>
        <v/>
      </c>
      <c r="B670" s="5"/>
      <c r="C670" s="6"/>
      <c r="D670" s="7"/>
      <c r="E670" s="8"/>
      <c r="F670" s="8"/>
      <c r="G670" s="58" t="str">
        <f t="shared" si="209"/>
        <v/>
      </c>
      <c r="H670" s="58" t="str">
        <f t="shared" si="209"/>
        <v/>
      </c>
      <c r="I670" s="58" t="str">
        <f t="shared" si="209"/>
        <v/>
      </c>
      <c r="K670" s="100" t="str">
        <f t="shared" si="205"/>
        <v/>
      </c>
      <c r="U670" s="101"/>
      <c r="V670" s="63" t="str">
        <f t="shared" si="195"/>
        <v/>
      </c>
      <c r="W670" s="63" t="str">
        <f t="shared" si="196"/>
        <v/>
      </c>
      <c r="X670" s="63" t="str">
        <f t="shared" si="197"/>
        <v/>
      </c>
      <c r="Y670" s="63" t="str">
        <f t="shared" si="198"/>
        <v/>
      </c>
      <c r="Z670" s="63" t="str">
        <f t="shared" si="199"/>
        <v/>
      </c>
      <c r="AA670" s="63" t="str">
        <f t="shared" si="200"/>
        <v/>
      </c>
      <c r="AB670" s="37"/>
      <c r="AC670" s="37"/>
      <c r="AD670" s="37"/>
      <c r="AE670" s="82" t="str">
        <f t="shared" si="201"/>
        <v/>
      </c>
      <c r="AF670" s="82" t="str">
        <f t="shared" si="202"/>
        <v/>
      </c>
      <c r="AG670" s="82" t="str">
        <f t="shared" si="203"/>
        <v/>
      </c>
      <c r="AH670" s="125" t="str">
        <f t="shared" si="206"/>
        <v/>
      </c>
      <c r="AI670" s="64" t="str">
        <f t="shared" si="204"/>
        <v/>
      </c>
      <c r="AJ670" s="45" t="str">
        <f>IFERROR(IF(ISNUMBER('Opsparede løndele dec21-feb22'!K668),AI670+'Opsparede løndele dec21-feb22'!K668,AI670),"")</f>
        <v/>
      </c>
    </row>
    <row r="671" spans="1:36" x14ac:dyDescent="0.25">
      <c r="A671" s="50" t="str">
        <f t="shared" si="207"/>
        <v/>
      </c>
      <c r="B671" s="5"/>
      <c r="C671" s="6"/>
      <c r="D671" s="7"/>
      <c r="E671" s="8"/>
      <c r="F671" s="8"/>
      <c r="G671" s="58" t="str">
        <f t="shared" si="209"/>
        <v/>
      </c>
      <c r="H671" s="58" t="str">
        <f t="shared" si="209"/>
        <v/>
      </c>
      <c r="I671" s="58" t="str">
        <f t="shared" si="209"/>
        <v/>
      </c>
      <c r="K671" s="100" t="str">
        <f t="shared" si="205"/>
        <v/>
      </c>
      <c r="U671" s="101"/>
      <c r="V671" s="63" t="str">
        <f t="shared" si="195"/>
        <v/>
      </c>
      <c r="W671" s="63" t="str">
        <f t="shared" si="196"/>
        <v/>
      </c>
      <c r="X671" s="63" t="str">
        <f t="shared" si="197"/>
        <v/>
      </c>
      <c r="Y671" s="63" t="str">
        <f t="shared" si="198"/>
        <v/>
      </c>
      <c r="Z671" s="63" t="str">
        <f t="shared" si="199"/>
        <v/>
      </c>
      <c r="AA671" s="63" t="str">
        <f t="shared" si="200"/>
        <v/>
      </c>
      <c r="AB671" s="37"/>
      <c r="AC671" s="37"/>
      <c r="AD671" s="37"/>
      <c r="AE671" s="82" t="str">
        <f t="shared" si="201"/>
        <v/>
      </c>
      <c r="AF671" s="82" t="str">
        <f t="shared" si="202"/>
        <v/>
      </c>
      <c r="AG671" s="82" t="str">
        <f t="shared" si="203"/>
        <v/>
      </c>
      <c r="AH671" s="125" t="str">
        <f t="shared" si="206"/>
        <v/>
      </c>
      <c r="AI671" s="64" t="str">
        <f t="shared" si="204"/>
        <v/>
      </c>
      <c r="AJ671" s="45" t="str">
        <f>IFERROR(IF(ISNUMBER('Opsparede løndele dec21-feb22'!K669),AI671+'Opsparede løndele dec21-feb22'!K669,AI671),"")</f>
        <v/>
      </c>
    </row>
    <row r="672" spans="1:36" x14ac:dyDescent="0.25">
      <c r="A672" s="50" t="str">
        <f t="shared" si="207"/>
        <v/>
      </c>
      <c r="B672" s="5"/>
      <c r="C672" s="6"/>
      <c r="D672" s="7"/>
      <c r="E672" s="8"/>
      <c r="F672" s="8"/>
      <c r="G672" s="58" t="str">
        <f t="shared" si="209"/>
        <v/>
      </c>
      <c r="H672" s="58" t="str">
        <f t="shared" si="209"/>
        <v/>
      </c>
      <c r="I672" s="58" t="str">
        <f t="shared" si="209"/>
        <v/>
      </c>
      <c r="K672" s="100" t="str">
        <f t="shared" si="205"/>
        <v/>
      </c>
      <c r="U672" s="101"/>
      <c r="V672" s="63" t="str">
        <f t="shared" si="195"/>
        <v/>
      </c>
      <c r="W672" s="63" t="str">
        <f t="shared" si="196"/>
        <v/>
      </c>
      <c r="X672" s="63" t="str">
        <f t="shared" si="197"/>
        <v/>
      </c>
      <c r="Y672" s="63" t="str">
        <f t="shared" si="198"/>
        <v/>
      </c>
      <c r="Z672" s="63" t="str">
        <f t="shared" si="199"/>
        <v/>
      </c>
      <c r="AA672" s="63" t="str">
        <f t="shared" si="200"/>
        <v/>
      </c>
      <c r="AB672" s="37"/>
      <c r="AC672" s="37"/>
      <c r="AD672" s="37"/>
      <c r="AE672" s="82" t="str">
        <f t="shared" si="201"/>
        <v/>
      </c>
      <c r="AF672" s="82" t="str">
        <f t="shared" si="202"/>
        <v/>
      </c>
      <c r="AG672" s="82" t="str">
        <f t="shared" si="203"/>
        <v/>
      </c>
      <c r="AH672" s="125" t="str">
        <f t="shared" si="206"/>
        <v/>
      </c>
      <c r="AI672" s="64" t="str">
        <f t="shared" si="204"/>
        <v/>
      </c>
      <c r="AJ672" s="45" t="str">
        <f>IFERROR(IF(ISNUMBER('Opsparede løndele dec21-feb22'!K670),AI672+'Opsparede løndele dec21-feb22'!K670,AI672),"")</f>
        <v/>
      </c>
    </row>
    <row r="673" spans="1:36" x14ac:dyDescent="0.25">
      <c r="A673" s="50" t="str">
        <f t="shared" si="207"/>
        <v/>
      </c>
      <c r="B673" s="5"/>
      <c r="C673" s="6"/>
      <c r="D673" s="7"/>
      <c r="E673" s="8"/>
      <c r="F673" s="8"/>
      <c r="G673" s="58" t="str">
        <f t="shared" si="209"/>
        <v/>
      </c>
      <c r="H673" s="58" t="str">
        <f t="shared" si="209"/>
        <v/>
      </c>
      <c r="I673" s="58" t="str">
        <f t="shared" si="209"/>
        <v/>
      </c>
      <c r="K673" s="100" t="str">
        <f t="shared" si="205"/>
        <v/>
      </c>
      <c r="U673" s="101"/>
      <c r="V673" s="63" t="str">
        <f t="shared" si="195"/>
        <v/>
      </c>
      <c r="W673" s="63" t="str">
        <f t="shared" si="196"/>
        <v/>
      </c>
      <c r="X673" s="63" t="str">
        <f t="shared" si="197"/>
        <v/>
      </c>
      <c r="Y673" s="63" t="str">
        <f t="shared" si="198"/>
        <v/>
      </c>
      <c r="Z673" s="63" t="str">
        <f t="shared" si="199"/>
        <v/>
      </c>
      <c r="AA673" s="63" t="str">
        <f t="shared" si="200"/>
        <v/>
      </c>
      <c r="AB673" s="37"/>
      <c r="AC673" s="37"/>
      <c r="AD673" s="37"/>
      <c r="AE673" s="82" t="str">
        <f t="shared" si="201"/>
        <v/>
      </c>
      <c r="AF673" s="82" t="str">
        <f t="shared" si="202"/>
        <v/>
      </c>
      <c r="AG673" s="82" t="str">
        <f t="shared" si="203"/>
        <v/>
      </c>
      <c r="AH673" s="125" t="str">
        <f t="shared" si="206"/>
        <v/>
      </c>
      <c r="AI673" s="64" t="str">
        <f t="shared" si="204"/>
        <v/>
      </c>
      <c r="AJ673" s="45" t="str">
        <f>IFERROR(IF(ISNUMBER('Opsparede løndele dec21-feb22'!K671),AI673+'Opsparede løndele dec21-feb22'!K671,AI673),"")</f>
        <v/>
      </c>
    </row>
    <row r="674" spans="1:36" x14ac:dyDescent="0.25">
      <c r="A674" s="50" t="str">
        <f t="shared" si="207"/>
        <v/>
      </c>
      <c r="B674" s="5"/>
      <c r="C674" s="6"/>
      <c r="D674" s="7"/>
      <c r="E674" s="8"/>
      <c r="F674" s="8"/>
      <c r="G674" s="58" t="str">
        <f t="shared" si="209"/>
        <v/>
      </c>
      <c r="H674" s="58" t="str">
        <f t="shared" si="209"/>
        <v/>
      </c>
      <c r="I674" s="58" t="str">
        <f t="shared" si="209"/>
        <v/>
      </c>
      <c r="K674" s="100" t="str">
        <f t="shared" si="205"/>
        <v/>
      </c>
      <c r="U674" s="101"/>
      <c r="V674" s="63" t="str">
        <f t="shared" si="195"/>
        <v/>
      </c>
      <c r="W674" s="63" t="str">
        <f t="shared" si="196"/>
        <v/>
      </c>
      <c r="X674" s="63" t="str">
        <f t="shared" si="197"/>
        <v/>
      </c>
      <c r="Y674" s="63" t="str">
        <f t="shared" si="198"/>
        <v/>
      </c>
      <c r="Z674" s="63" t="str">
        <f t="shared" si="199"/>
        <v/>
      </c>
      <c r="AA674" s="63" t="str">
        <f t="shared" si="200"/>
        <v/>
      </c>
      <c r="AB674" s="37"/>
      <c r="AC674" s="37"/>
      <c r="AD674" s="37"/>
      <c r="AE674" s="82" t="str">
        <f t="shared" si="201"/>
        <v/>
      </c>
      <c r="AF674" s="82" t="str">
        <f t="shared" si="202"/>
        <v/>
      </c>
      <c r="AG674" s="82" t="str">
        <f t="shared" si="203"/>
        <v/>
      </c>
      <c r="AH674" s="125" t="str">
        <f t="shared" si="206"/>
        <v/>
      </c>
      <c r="AI674" s="64" t="str">
        <f t="shared" si="204"/>
        <v/>
      </c>
      <c r="AJ674" s="45" t="str">
        <f>IFERROR(IF(ISNUMBER('Opsparede løndele dec21-feb22'!K672),AI674+'Opsparede løndele dec21-feb22'!K672,AI674),"")</f>
        <v/>
      </c>
    </row>
    <row r="675" spans="1:36" x14ac:dyDescent="0.25">
      <c r="A675" s="50" t="str">
        <f t="shared" si="207"/>
        <v/>
      </c>
      <c r="B675" s="5"/>
      <c r="C675" s="6"/>
      <c r="D675" s="7"/>
      <c r="E675" s="8"/>
      <c r="F675" s="8"/>
      <c r="G675" s="58" t="str">
        <f t="shared" si="209"/>
        <v/>
      </c>
      <c r="H675" s="58" t="str">
        <f t="shared" si="209"/>
        <v/>
      </c>
      <c r="I675" s="58" t="str">
        <f t="shared" si="209"/>
        <v/>
      </c>
      <c r="K675" s="100" t="str">
        <f t="shared" si="205"/>
        <v/>
      </c>
      <c r="U675" s="101"/>
      <c r="V675" s="63" t="str">
        <f t="shared" si="195"/>
        <v/>
      </c>
      <c r="W675" s="63" t="str">
        <f t="shared" si="196"/>
        <v/>
      </c>
      <c r="X675" s="63" t="str">
        <f t="shared" si="197"/>
        <v/>
      </c>
      <c r="Y675" s="63" t="str">
        <f t="shared" si="198"/>
        <v/>
      </c>
      <c r="Z675" s="63" t="str">
        <f t="shared" si="199"/>
        <v/>
      </c>
      <c r="AA675" s="63" t="str">
        <f t="shared" si="200"/>
        <v/>
      </c>
      <c r="AB675" s="37"/>
      <c r="AC675" s="37"/>
      <c r="AD675" s="37"/>
      <c r="AE675" s="82" t="str">
        <f t="shared" si="201"/>
        <v/>
      </c>
      <c r="AF675" s="82" t="str">
        <f t="shared" si="202"/>
        <v/>
      </c>
      <c r="AG675" s="82" t="str">
        <f t="shared" si="203"/>
        <v/>
      </c>
      <c r="AH675" s="125" t="str">
        <f t="shared" si="206"/>
        <v/>
      </c>
      <c r="AI675" s="64" t="str">
        <f t="shared" si="204"/>
        <v/>
      </c>
      <c r="AJ675" s="45" t="str">
        <f>IFERROR(IF(ISNUMBER('Opsparede løndele dec21-feb22'!K673),AI675+'Opsparede løndele dec21-feb22'!K673,AI675),"")</f>
        <v/>
      </c>
    </row>
    <row r="676" spans="1:36" x14ac:dyDescent="0.25">
      <c r="A676" s="50" t="str">
        <f t="shared" si="207"/>
        <v/>
      </c>
      <c r="B676" s="5"/>
      <c r="C676" s="6"/>
      <c r="D676" s="7"/>
      <c r="E676" s="8"/>
      <c r="F676" s="8"/>
      <c r="G676" s="58" t="str">
        <f t="shared" si="209"/>
        <v/>
      </c>
      <c r="H676" s="58" t="str">
        <f t="shared" si="209"/>
        <v/>
      </c>
      <c r="I676" s="58" t="str">
        <f t="shared" si="209"/>
        <v/>
      </c>
      <c r="K676" s="100" t="str">
        <f t="shared" si="205"/>
        <v/>
      </c>
      <c r="U676" s="101"/>
      <c r="V676" s="63" t="str">
        <f t="shared" si="195"/>
        <v/>
      </c>
      <c r="W676" s="63" t="str">
        <f t="shared" si="196"/>
        <v/>
      </c>
      <c r="X676" s="63" t="str">
        <f t="shared" si="197"/>
        <v/>
      </c>
      <c r="Y676" s="63" t="str">
        <f t="shared" si="198"/>
        <v/>
      </c>
      <c r="Z676" s="63" t="str">
        <f t="shared" si="199"/>
        <v/>
      </c>
      <c r="AA676" s="63" t="str">
        <f t="shared" si="200"/>
        <v/>
      </c>
      <c r="AB676" s="37"/>
      <c r="AC676" s="37"/>
      <c r="AD676" s="37"/>
      <c r="AE676" s="82" t="str">
        <f t="shared" si="201"/>
        <v/>
      </c>
      <c r="AF676" s="82" t="str">
        <f t="shared" si="202"/>
        <v/>
      </c>
      <c r="AG676" s="82" t="str">
        <f t="shared" si="203"/>
        <v/>
      </c>
      <c r="AH676" s="125" t="str">
        <f t="shared" si="206"/>
        <v/>
      </c>
      <c r="AI676" s="64" t="str">
        <f t="shared" si="204"/>
        <v/>
      </c>
      <c r="AJ676" s="45" t="str">
        <f>IFERROR(IF(ISNUMBER('Opsparede løndele dec21-feb22'!K674),AI676+'Opsparede løndele dec21-feb22'!K674,AI676),"")</f>
        <v/>
      </c>
    </row>
    <row r="677" spans="1:36" x14ac:dyDescent="0.25">
      <c r="A677" s="50" t="str">
        <f t="shared" si="207"/>
        <v/>
      </c>
      <c r="B677" s="5"/>
      <c r="C677" s="6"/>
      <c r="D677" s="7"/>
      <c r="E677" s="8"/>
      <c r="F677" s="8"/>
      <c r="G677" s="58" t="str">
        <f t="shared" ref="G677:I686" si="210">IF(AND(ISNUMBER($E677),ISNUMBER($F677)),MAX(MIN(NETWORKDAYS(IF($E677&lt;=VLOOKUP(G$6,Matrix_antal_dage,5,FALSE),VLOOKUP(G$6,Matrix_antal_dage,5,FALSE),$E677),IF($F677&gt;=VLOOKUP(G$6,Matrix_antal_dage,6,FALSE),VLOOKUP(G$6,Matrix_antal_dage,6,FALSE),$F677),helligdage),VLOOKUP(G$6,Matrix_antal_dage,7,FALSE)),0),"")</f>
        <v/>
      </c>
      <c r="H677" s="58" t="str">
        <f t="shared" si="210"/>
        <v/>
      </c>
      <c r="I677" s="58" t="str">
        <f t="shared" si="210"/>
        <v/>
      </c>
      <c r="K677" s="100" t="str">
        <f t="shared" si="205"/>
        <v/>
      </c>
      <c r="U677" s="101"/>
      <c r="V677" s="63" t="str">
        <f t="shared" si="195"/>
        <v/>
      </c>
      <c r="W677" s="63" t="str">
        <f t="shared" si="196"/>
        <v/>
      </c>
      <c r="X677" s="63" t="str">
        <f t="shared" si="197"/>
        <v/>
      </c>
      <c r="Y677" s="63" t="str">
        <f t="shared" si="198"/>
        <v/>
      </c>
      <c r="Z677" s="63" t="str">
        <f t="shared" si="199"/>
        <v/>
      </c>
      <c r="AA677" s="63" t="str">
        <f t="shared" si="200"/>
        <v/>
      </c>
      <c r="AB677" s="37"/>
      <c r="AC677" s="37"/>
      <c r="AD677" s="37"/>
      <c r="AE677" s="82" t="str">
        <f t="shared" si="201"/>
        <v/>
      </c>
      <c r="AF677" s="82" t="str">
        <f t="shared" si="202"/>
        <v/>
      </c>
      <c r="AG677" s="82" t="str">
        <f t="shared" si="203"/>
        <v/>
      </c>
      <c r="AH677" s="125" t="str">
        <f t="shared" si="206"/>
        <v/>
      </c>
      <c r="AI677" s="64" t="str">
        <f t="shared" si="204"/>
        <v/>
      </c>
      <c r="AJ677" s="45" t="str">
        <f>IFERROR(IF(ISNUMBER('Opsparede løndele dec21-feb22'!K675),AI677+'Opsparede løndele dec21-feb22'!K675,AI677),"")</f>
        <v/>
      </c>
    </row>
    <row r="678" spans="1:36" x14ac:dyDescent="0.25">
      <c r="A678" s="50" t="str">
        <f t="shared" si="207"/>
        <v/>
      </c>
      <c r="B678" s="5"/>
      <c r="C678" s="6"/>
      <c r="D678" s="7"/>
      <c r="E678" s="8"/>
      <c r="F678" s="8"/>
      <c r="G678" s="58" t="str">
        <f t="shared" si="210"/>
        <v/>
      </c>
      <c r="H678" s="58" t="str">
        <f t="shared" si="210"/>
        <v/>
      </c>
      <c r="I678" s="58" t="str">
        <f t="shared" si="210"/>
        <v/>
      </c>
      <c r="K678" s="100" t="str">
        <f t="shared" si="205"/>
        <v/>
      </c>
      <c r="U678" s="101"/>
      <c r="V678" s="63" t="str">
        <f t="shared" si="195"/>
        <v/>
      </c>
      <c r="W678" s="63" t="str">
        <f t="shared" si="196"/>
        <v/>
      </c>
      <c r="X678" s="63" t="str">
        <f t="shared" si="197"/>
        <v/>
      </c>
      <c r="Y678" s="63" t="str">
        <f t="shared" si="198"/>
        <v/>
      </c>
      <c r="Z678" s="63" t="str">
        <f t="shared" si="199"/>
        <v/>
      </c>
      <c r="AA678" s="63" t="str">
        <f t="shared" si="200"/>
        <v/>
      </c>
      <c r="AB678" s="37"/>
      <c r="AC678" s="37"/>
      <c r="AD678" s="37"/>
      <c r="AE678" s="82" t="str">
        <f t="shared" si="201"/>
        <v/>
      </c>
      <c r="AF678" s="82" t="str">
        <f t="shared" si="202"/>
        <v/>
      </c>
      <c r="AG678" s="82" t="str">
        <f t="shared" si="203"/>
        <v/>
      </c>
      <c r="AH678" s="125" t="str">
        <f t="shared" si="206"/>
        <v/>
      </c>
      <c r="AI678" s="64" t="str">
        <f t="shared" si="204"/>
        <v/>
      </c>
      <c r="AJ678" s="45" t="str">
        <f>IFERROR(IF(ISNUMBER('Opsparede løndele dec21-feb22'!K676),AI678+'Opsparede løndele dec21-feb22'!K676,AI678),"")</f>
        <v/>
      </c>
    </row>
    <row r="679" spans="1:36" x14ac:dyDescent="0.25">
      <c r="A679" s="50" t="str">
        <f t="shared" si="207"/>
        <v/>
      </c>
      <c r="B679" s="5"/>
      <c r="C679" s="6"/>
      <c r="D679" s="7"/>
      <c r="E679" s="8"/>
      <c r="F679" s="8"/>
      <c r="G679" s="58" t="str">
        <f t="shared" si="210"/>
        <v/>
      </c>
      <c r="H679" s="58" t="str">
        <f t="shared" si="210"/>
        <v/>
      </c>
      <c r="I679" s="58" t="str">
        <f t="shared" si="210"/>
        <v/>
      </c>
      <c r="K679" s="100" t="str">
        <f t="shared" si="205"/>
        <v/>
      </c>
      <c r="U679" s="101"/>
      <c r="V679" s="63" t="str">
        <f t="shared" si="195"/>
        <v/>
      </c>
      <c r="W679" s="63" t="str">
        <f t="shared" si="196"/>
        <v/>
      </c>
      <c r="X679" s="63" t="str">
        <f t="shared" si="197"/>
        <v/>
      </c>
      <c r="Y679" s="63" t="str">
        <f t="shared" si="198"/>
        <v/>
      </c>
      <c r="Z679" s="63" t="str">
        <f t="shared" si="199"/>
        <v/>
      </c>
      <c r="AA679" s="63" t="str">
        <f t="shared" si="200"/>
        <v/>
      </c>
      <c r="AB679" s="37"/>
      <c r="AC679" s="37"/>
      <c r="AD679" s="37"/>
      <c r="AE679" s="82" t="str">
        <f t="shared" si="201"/>
        <v/>
      </c>
      <c r="AF679" s="82" t="str">
        <f t="shared" si="202"/>
        <v/>
      </c>
      <c r="AG679" s="82" t="str">
        <f t="shared" si="203"/>
        <v/>
      </c>
      <c r="AH679" s="125" t="str">
        <f t="shared" si="206"/>
        <v/>
      </c>
      <c r="AI679" s="64" t="str">
        <f t="shared" si="204"/>
        <v/>
      </c>
      <c r="AJ679" s="45" t="str">
        <f>IFERROR(IF(ISNUMBER('Opsparede løndele dec21-feb22'!K677),AI679+'Opsparede løndele dec21-feb22'!K677,AI679),"")</f>
        <v/>
      </c>
    </row>
    <row r="680" spans="1:36" x14ac:dyDescent="0.25">
      <c r="A680" s="50" t="str">
        <f t="shared" si="207"/>
        <v/>
      </c>
      <c r="B680" s="5"/>
      <c r="C680" s="6"/>
      <c r="D680" s="7"/>
      <c r="E680" s="8"/>
      <c r="F680" s="8"/>
      <c r="G680" s="58" t="str">
        <f t="shared" si="210"/>
        <v/>
      </c>
      <c r="H680" s="58" t="str">
        <f t="shared" si="210"/>
        <v/>
      </c>
      <c r="I680" s="58" t="str">
        <f t="shared" si="210"/>
        <v/>
      </c>
      <c r="K680" s="100" t="str">
        <f t="shared" si="205"/>
        <v/>
      </c>
      <c r="U680" s="101"/>
      <c r="V680" s="63" t="str">
        <f t="shared" si="195"/>
        <v/>
      </c>
      <c r="W680" s="63" t="str">
        <f t="shared" si="196"/>
        <v/>
      </c>
      <c r="X680" s="63" t="str">
        <f t="shared" si="197"/>
        <v/>
      </c>
      <c r="Y680" s="63" t="str">
        <f t="shared" si="198"/>
        <v/>
      </c>
      <c r="Z680" s="63" t="str">
        <f t="shared" si="199"/>
        <v/>
      </c>
      <c r="AA680" s="63" t="str">
        <f t="shared" si="200"/>
        <v/>
      </c>
      <c r="AB680" s="37"/>
      <c r="AC680" s="37"/>
      <c r="AD680" s="37"/>
      <c r="AE680" s="82" t="str">
        <f t="shared" si="201"/>
        <v/>
      </c>
      <c r="AF680" s="82" t="str">
        <f t="shared" si="202"/>
        <v/>
      </c>
      <c r="AG680" s="82" t="str">
        <f t="shared" si="203"/>
        <v/>
      </c>
      <c r="AH680" s="125" t="str">
        <f t="shared" si="206"/>
        <v/>
      </c>
      <c r="AI680" s="64" t="str">
        <f t="shared" si="204"/>
        <v/>
      </c>
      <c r="AJ680" s="45" t="str">
        <f>IFERROR(IF(ISNUMBER('Opsparede løndele dec21-feb22'!K678),AI680+'Opsparede løndele dec21-feb22'!K678,AI680),"")</f>
        <v/>
      </c>
    </row>
    <row r="681" spans="1:36" x14ac:dyDescent="0.25">
      <c r="A681" s="50" t="str">
        <f t="shared" si="207"/>
        <v/>
      </c>
      <c r="B681" s="5"/>
      <c r="C681" s="6"/>
      <c r="D681" s="7"/>
      <c r="E681" s="8"/>
      <c r="F681" s="8"/>
      <c r="G681" s="58" t="str">
        <f t="shared" si="210"/>
        <v/>
      </c>
      <c r="H681" s="58" t="str">
        <f t="shared" si="210"/>
        <v/>
      </c>
      <c r="I681" s="58" t="str">
        <f t="shared" si="210"/>
        <v/>
      </c>
      <c r="K681" s="100" t="str">
        <f t="shared" si="205"/>
        <v/>
      </c>
      <c r="U681" s="101"/>
      <c r="V681" s="63" t="str">
        <f t="shared" si="195"/>
        <v/>
      </c>
      <c r="W681" s="63" t="str">
        <f t="shared" si="196"/>
        <v/>
      </c>
      <c r="X681" s="63" t="str">
        <f t="shared" si="197"/>
        <v/>
      </c>
      <c r="Y681" s="63" t="str">
        <f t="shared" si="198"/>
        <v/>
      </c>
      <c r="Z681" s="63" t="str">
        <f t="shared" si="199"/>
        <v/>
      </c>
      <c r="AA681" s="63" t="str">
        <f t="shared" si="200"/>
        <v/>
      </c>
      <c r="AB681" s="37"/>
      <c r="AC681" s="37"/>
      <c r="AD681" s="37"/>
      <c r="AE681" s="82" t="str">
        <f t="shared" si="201"/>
        <v/>
      </c>
      <c r="AF681" s="82" t="str">
        <f t="shared" si="202"/>
        <v/>
      </c>
      <c r="AG681" s="82" t="str">
        <f t="shared" si="203"/>
        <v/>
      </c>
      <c r="AH681" s="125" t="str">
        <f t="shared" si="206"/>
        <v/>
      </c>
      <c r="AI681" s="64" t="str">
        <f t="shared" si="204"/>
        <v/>
      </c>
      <c r="AJ681" s="45" t="str">
        <f>IFERROR(IF(ISNUMBER('Opsparede løndele dec21-feb22'!K679),AI681+'Opsparede løndele dec21-feb22'!K679,AI681),"")</f>
        <v/>
      </c>
    </row>
    <row r="682" spans="1:36" x14ac:dyDescent="0.25">
      <c r="A682" s="50" t="str">
        <f t="shared" si="207"/>
        <v/>
      </c>
      <c r="B682" s="5"/>
      <c r="C682" s="6"/>
      <c r="D682" s="7"/>
      <c r="E682" s="8"/>
      <c r="F682" s="8"/>
      <c r="G682" s="58" t="str">
        <f t="shared" si="210"/>
        <v/>
      </c>
      <c r="H682" s="58" t="str">
        <f t="shared" si="210"/>
        <v/>
      </c>
      <c r="I682" s="58" t="str">
        <f t="shared" si="210"/>
        <v/>
      </c>
      <c r="K682" s="100" t="str">
        <f t="shared" si="205"/>
        <v/>
      </c>
      <c r="U682" s="101"/>
      <c r="V682" s="63" t="str">
        <f t="shared" si="195"/>
        <v/>
      </c>
      <c r="W682" s="63" t="str">
        <f t="shared" si="196"/>
        <v/>
      </c>
      <c r="X682" s="63" t="str">
        <f t="shared" si="197"/>
        <v/>
      </c>
      <c r="Y682" s="63" t="str">
        <f t="shared" si="198"/>
        <v/>
      </c>
      <c r="Z682" s="63" t="str">
        <f t="shared" si="199"/>
        <v/>
      </c>
      <c r="AA682" s="63" t="str">
        <f t="shared" si="200"/>
        <v/>
      </c>
      <c r="AB682" s="37"/>
      <c r="AC682" s="37"/>
      <c r="AD682" s="37"/>
      <c r="AE682" s="82" t="str">
        <f t="shared" si="201"/>
        <v/>
      </c>
      <c r="AF682" s="82" t="str">
        <f t="shared" si="202"/>
        <v/>
      </c>
      <c r="AG682" s="82" t="str">
        <f t="shared" si="203"/>
        <v/>
      </c>
      <c r="AH682" s="125" t="str">
        <f t="shared" si="206"/>
        <v/>
      </c>
      <c r="AI682" s="64" t="str">
        <f t="shared" si="204"/>
        <v/>
      </c>
      <c r="AJ682" s="45" t="str">
        <f>IFERROR(IF(ISNUMBER('Opsparede løndele dec21-feb22'!K680),AI682+'Opsparede løndele dec21-feb22'!K680,AI682),"")</f>
        <v/>
      </c>
    </row>
    <row r="683" spans="1:36" x14ac:dyDescent="0.25">
      <c r="A683" s="50" t="str">
        <f t="shared" si="207"/>
        <v/>
      </c>
      <c r="B683" s="5"/>
      <c r="C683" s="6"/>
      <c r="D683" s="7"/>
      <c r="E683" s="8"/>
      <c r="F683" s="8"/>
      <c r="G683" s="58" t="str">
        <f t="shared" si="210"/>
        <v/>
      </c>
      <c r="H683" s="58" t="str">
        <f t="shared" si="210"/>
        <v/>
      </c>
      <c r="I683" s="58" t="str">
        <f t="shared" si="210"/>
        <v/>
      </c>
      <c r="K683" s="100" t="str">
        <f t="shared" si="205"/>
        <v/>
      </c>
      <c r="U683" s="101"/>
      <c r="V683" s="63" t="str">
        <f t="shared" si="195"/>
        <v/>
      </c>
      <c r="W683" s="63" t="str">
        <f t="shared" si="196"/>
        <v/>
      </c>
      <c r="X683" s="63" t="str">
        <f t="shared" si="197"/>
        <v/>
      </c>
      <c r="Y683" s="63" t="str">
        <f t="shared" si="198"/>
        <v/>
      </c>
      <c r="Z683" s="63" t="str">
        <f t="shared" si="199"/>
        <v/>
      </c>
      <c r="AA683" s="63" t="str">
        <f t="shared" si="200"/>
        <v/>
      </c>
      <c r="AB683" s="37"/>
      <c r="AC683" s="37"/>
      <c r="AD683" s="37"/>
      <c r="AE683" s="82" t="str">
        <f t="shared" si="201"/>
        <v/>
      </c>
      <c r="AF683" s="82" t="str">
        <f t="shared" si="202"/>
        <v/>
      </c>
      <c r="AG683" s="82" t="str">
        <f t="shared" si="203"/>
        <v/>
      </c>
      <c r="AH683" s="125" t="str">
        <f t="shared" si="206"/>
        <v/>
      </c>
      <c r="AI683" s="64" t="str">
        <f t="shared" si="204"/>
        <v/>
      </c>
      <c r="AJ683" s="45" t="str">
        <f>IFERROR(IF(ISNUMBER('Opsparede løndele dec21-feb22'!K681),AI683+'Opsparede løndele dec21-feb22'!K681,AI683),"")</f>
        <v/>
      </c>
    </row>
    <row r="684" spans="1:36" x14ac:dyDescent="0.25">
      <c r="A684" s="50" t="str">
        <f t="shared" si="207"/>
        <v/>
      </c>
      <c r="B684" s="5"/>
      <c r="C684" s="6"/>
      <c r="D684" s="7"/>
      <c r="E684" s="8"/>
      <c r="F684" s="8"/>
      <c r="G684" s="58" t="str">
        <f t="shared" si="210"/>
        <v/>
      </c>
      <c r="H684" s="58" t="str">
        <f t="shared" si="210"/>
        <v/>
      </c>
      <c r="I684" s="58" t="str">
        <f t="shared" si="210"/>
        <v/>
      </c>
      <c r="K684" s="100" t="str">
        <f t="shared" si="205"/>
        <v/>
      </c>
      <c r="U684" s="101"/>
      <c r="V684" s="63" t="str">
        <f t="shared" si="195"/>
        <v/>
      </c>
      <c r="W684" s="63" t="str">
        <f t="shared" si="196"/>
        <v/>
      </c>
      <c r="X684" s="63" t="str">
        <f t="shared" si="197"/>
        <v/>
      </c>
      <c r="Y684" s="63" t="str">
        <f t="shared" si="198"/>
        <v/>
      </c>
      <c r="Z684" s="63" t="str">
        <f t="shared" si="199"/>
        <v/>
      </c>
      <c r="AA684" s="63" t="str">
        <f t="shared" si="200"/>
        <v/>
      </c>
      <c r="AB684" s="37"/>
      <c r="AC684" s="37"/>
      <c r="AD684" s="37"/>
      <c r="AE684" s="82" t="str">
        <f t="shared" si="201"/>
        <v/>
      </c>
      <c r="AF684" s="82" t="str">
        <f t="shared" si="202"/>
        <v/>
      </c>
      <c r="AG684" s="82" t="str">
        <f t="shared" si="203"/>
        <v/>
      </c>
      <c r="AH684" s="125" t="str">
        <f t="shared" si="206"/>
        <v/>
      </c>
      <c r="AI684" s="64" t="str">
        <f t="shared" si="204"/>
        <v/>
      </c>
      <c r="AJ684" s="45" t="str">
        <f>IFERROR(IF(ISNUMBER('Opsparede løndele dec21-feb22'!K682),AI684+'Opsparede løndele dec21-feb22'!K682,AI684),"")</f>
        <v/>
      </c>
    </row>
    <row r="685" spans="1:36" x14ac:dyDescent="0.25">
      <c r="A685" s="50" t="str">
        <f t="shared" si="207"/>
        <v/>
      </c>
      <c r="B685" s="5"/>
      <c r="C685" s="6"/>
      <c r="D685" s="7"/>
      <c r="E685" s="8"/>
      <c r="F685" s="8"/>
      <c r="G685" s="58" t="str">
        <f t="shared" si="210"/>
        <v/>
      </c>
      <c r="H685" s="58" t="str">
        <f t="shared" si="210"/>
        <v/>
      </c>
      <c r="I685" s="58" t="str">
        <f t="shared" si="210"/>
        <v/>
      </c>
      <c r="K685" s="100" t="str">
        <f t="shared" si="205"/>
        <v/>
      </c>
      <c r="U685" s="101"/>
      <c r="V685" s="63" t="str">
        <f t="shared" si="195"/>
        <v/>
      </c>
      <c r="W685" s="63" t="str">
        <f t="shared" si="196"/>
        <v/>
      </c>
      <c r="X685" s="63" t="str">
        <f t="shared" si="197"/>
        <v/>
      </c>
      <c r="Y685" s="63" t="str">
        <f t="shared" si="198"/>
        <v/>
      </c>
      <c r="Z685" s="63" t="str">
        <f t="shared" si="199"/>
        <v/>
      </c>
      <c r="AA685" s="63" t="str">
        <f t="shared" si="200"/>
        <v/>
      </c>
      <c r="AB685" s="37"/>
      <c r="AC685" s="37"/>
      <c r="AD685" s="37"/>
      <c r="AE685" s="82" t="str">
        <f t="shared" si="201"/>
        <v/>
      </c>
      <c r="AF685" s="82" t="str">
        <f t="shared" si="202"/>
        <v/>
      </c>
      <c r="AG685" s="82" t="str">
        <f t="shared" si="203"/>
        <v/>
      </c>
      <c r="AH685" s="125" t="str">
        <f t="shared" si="206"/>
        <v/>
      </c>
      <c r="AI685" s="64" t="str">
        <f t="shared" si="204"/>
        <v/>
      </c>
      <c r="AJ685" s="45" t="str">
        <f>IFERROR(IF(ISNUMBER('Opsparede løndele dec21-feb22'!K683),AI685+'Opsparede løndele dec21-feb22'!K683,AI685),"")</f>
        <v/>
      </c>
    </row>
    <row r="686" spans="1:36" x14ac:dyDescent="0.25">
      <c r="A686" s="50" t="str">
        <f t="shared" si="207"/>
        <v/>
      </c>
      <c r="B686" s="5"/>
      <c r="C686" s="6"/>
      <c r="D686" s="7"/>
      <c r="E686" s="8"/>
      <c r="F686" s="8"/>
      <c r="G686" s="58" t="str">
        <f t="shared" si="210"/>
        <v/>
      </c>
      <c r="H686" s="58" t="str">
        <f t="shared" si="210"/>
        <v/>
      </c>
      <c r="I686" s="58" t="str">
        <f t="shared" si="210"/>
        <v/>
      </c>
      <c r="K686" s="100" t="str">
        <f t="shared" si="205"/>
        <v/>
      </c>
      <c r="U686" s="101"/>
      <c r="V686" s="63" t="str">
        <f t="shared" si="195"/>
        <v/>
      </c>
      <c r="W686" s="63" t="str">
        <f t="shared" si="196"/>
        <v/>
      </c>
      <c r="X686" s="63" t="str">
        <f t="shared" si="197"/>
        <v/>
      </c>
      <c r="Y686" s="63" t="str">
        <f t="shared" si="198"/>
        <v/>
      </c>
      <c r="Z686" s="63" t="str">
        <f t="shared" si="199"/>
        <v/>
      </c>
      <c r="AA686" s="63" t="str">
        <f t="shared" si="200"/>
        <v/>
      </c>
      <c r="AB686" s="37"/>
      <c r="AC686" s="37"/>
      <c r="AD686" s="37"/>
      <c r="AE686" s="82" t="str">
        <f t="shared" si="201"/>
        <v/>
      </c>
      <c r="AF686" s="82" t="str">
        <f t="shared" si="202"/>
        <v/>
      </c>
      <c r="AG686" s="82" t="str">
        <f t="shared" si="203"/>
        <v/>
      </c>
      <c r="AH686" s="125" t="str">
        <f t="shared" si="206"/>
        <v/>
      </c>
      <c r="AI686" s="64" t="str">
        <f t="shared" si="204"/>
        <v/>
      </c>
      <c r="AJ686" s="45" t="str">
        <f>IFERROR(IF(ISNUMBER('Opsparede løndele dec21-feb22'!K684),AI686+'Opsparede løndele dec21-feb22'!K684,AI686),"")</f>
        <v/>
      </c>
    </row>
    <row r="687" spans="1:36" x14ac:dyDescent="0.25">
      <c r="A687" s="50" t="str">
        <f t="shared" si="207"/>
        <v/>
      </c>
      <c r="B687" s="5"/>
      <c r="C687" s="6"/>
      <c r="D687" s="7"/>
      <c r="E687" s="8"/>
      <c r="F687" s="8"/>
      <c r="G687" s="58" t="str">
        <f t="shared" ref="G687:I696" si="211">IF(AND(ISNUMBER($E687),ISNUMBER($F687)),MAX(MIN(NETWORKDAYS(IF($E687&lt;=VLOOKUP(G$6,Matrix_antal_dage,5,FALSE),VLOOKUP(G$6,Matrix_antal_dage,5,FALSE),$E687),IF($F687&gt;=VLOOKUP(G$6,Matrix_antal_dage,6,FALSE),VLOOKUP(G$6,Matrix_antal_dage,6,FALSE),$F687),helligdage),VLOOKUP(G$6,Matrix_antal_dage,7,FALSE)),0),"")</f>
        <v/>
      </c>
      <c r="H687" s="58" t="str">
        <f t="shared" si="211"/>
        <v/>
      </c>
      <c r="I687" s="58" t="str">
        <f t="shared" si="211"/>
        <v/>
      </c>
      <c r="K687" s="100" t="str">
        <f t="shared" si="205"/>
        <v/>
      </c>
      <c r="U687" s="101"/>
      <c r="V687" s="63" t="str">
        <f t="shared" si="195"/>
        <v/>
      </c>
      <c r="W687" s="63" t="str">
        <f t="shared" si="196"/>
        <v/>
      </c>
      <c r="X687" s="63" t="str">
        <f t="shared" si="197"/>
        <v/>
      </c>
      <c r="Y687" s="63" t="str">
        <f t="shared" si="198"/>
        <v/>
      </c>
      <c r="Z687" s="63" t="str">
        <f t="shared" si="199"/>
        <v/>
      </c>
      <c r="AA687" s="63" t="str">
        <f t="shared" si="200"/>
        <v/>
      </c>
      <c r="AB687" s="37"/>
      <c r="AC687" s="37"/>
      <c r="AD687" s="37"/>
      <c r="AE687" s="82" t="str">
        <f t="shared" si="201"/>
        <v/>
      </c>
      <c r="AF687" s="82" t="str">
        <f t="shared" si="202"/>
        <v/>
      </c>
      <c r="AG687" s="82" t="str">
        <f t="shared" si="203"/>
        <v/>
      </c>
      <c r="AH687" s="125" t="str">
        <f t="shared" si="206"/>
        <v/>
      </c>
      <c r="AI687" s="64" t="str">
        <f t="shared" si="204"/>
        <v/>
      </c>
      <c r="AJ687" s="45" t="str">
        <f>IFERROR(IF(ISNUMBER('Opsparede løndele dec21-feb22'!K685),AI687+'Opsparede løndele dec21-feb22'!K685,AI687),"")</f>
        <v/>
      </c>
    </row>
    <row r="688" spans="1:36" x14ac:dyDescent="0.25">
      <c r="A688" s="50" t="str">
        <f t="shared" si="207"/>
        <v/>
      </c>
      <c r="B688" s="5"/>
      <c r="C688" s="6"/>
      <c r="D688" s="7"/>
      <c r="E688" s="8"/>
      <c r="F688" s="8"/>
      <c r="G688" s="58" t="str">
        <f t="shared" si="211"/>
        <v/>
      </c>
      <c r="H688" s="58" t="str">
        <f t="shared" si="211"/>
        <v/>
      </c>
      <c r="I688" s="58" t="str">
        <f t="shared" si="211"/>
        <v/>
      </c>
      <c r="K688" s="100" t="str">
        <f t="shared" si="205"/>
        <v/>
      </c>
      <c r="U688" s="101"/>
      <c r="V688" s="63" t="str">
        <f t="shared" si="195"/>
        <v/>
      </c>
      <c r="W688" s="63" t="str">
        <f t="shared" si="196"/>
        <v/>
      </c>
      <c r="X688" s="63" t="str">
        <f t="shared" si="197"/>
        <v/>
      </c>
      <c r="Y688" s="63" t="str">
        <f t="shared" si="198"/>
        <v/>
      </c>
      <c r="Z688" s="63" t="str">
        <f t="shared" si="199"/>
        <v/>
      </c>
      <c r="AA688" s="63" t="str">
        <f t="shared" si="200"/>
        <v/>
      </c>
      <c r="AB688" s="37"/>
      <c r="AC688" s="37"/>
      <c r="AD688" s="37"/>
      <c r="AE688" s="82" t="str">
        <f t="shared" si="201"/>
        <v/>
      </c>
      <c r="AF688" s="82" t="str">
        <f t="shared" si="202"/>
        <v/>
      </c>
      <c r="AG688" s="82" t="str">
        <f t="shared" si="203"/>
        <v/>
      </c>
      <c r="AH688" s="125" t="str">
        <f t="shared" si="206"/>
        <v/>
      </c>
      <c r="AI688" s="64" t="str">
        <f t="shared" si="204"/>
        <v/>
      </c>
      <c r="AJ688" s="45" t="str">
        <f>IFERROR(IF(ISNUMBER('Opsparede løndele dec21-feb22'!K686),AI688+'Opsparede løndele dec21-feb22'!K686,AI688),"")</f>
        <v/>
      </c>
    </row>
    <row r="689" spans="1:36" x14ac:dyDescent="0.25">
      <c r="A689" s="50" t="str">
        <f t="shared" si="207"/>
        <v/>
      </c>
      <c r="B689" s="5"/>
      <c r="C689" s="6"/>
      <c r="D689" s="7"/>
      <c r="E689" s="8"/>
      <c r="F689" s="8"/>
      <c r="G689" s="58" t="str">
        <f t="shared" si="211"/>
        <v/>
      </c>
      <c r="H689" s="58" t="str">
        <f t="shared" si="211"/>
        <v/>
      </c>
      <c r="I689" s="58" t="str">
        <f t="shared" si="211"/>
        <v/>
      </c>
      <c r="K689" s="100" t="str">
        <f t="shared" si="205"/>
        <v/>
      </c>
      <c r="U689" s="101"/>
      <c r="V689" s="63" t="str">
        <f t="shared" si="195"/>
        <v/>
      </c>
      <c r="W689" s="63" t="str">
        <f t="shared" si="196"/>
        <v/>
      </c>
      <c r="X689" s="63" t="str">
        <f t="shared" si="197"/>
        <v/>
      </c>
      <c r="Y689" s="63" t="str">
        <f t="shared" si="198"/>
        <v/>
      </c>
      <c r="Z689" s="63" t="str">
        <f t="shared" si="199"/>
        <v/>
      </c>
      <c r="AA689" s="63" t="str">
        <f t="shared" si="200"/>
        <v/>
      </c>
      <c r="AB689" s="37"/>
      <c r="AC689" s="37"/>
      <c r="AD689" s="37"/>
      <c r="AE689" s="82" t="str">
        <f t="shared" si="201"/>
        <v/>
      </c>
      <c r="AF689" s="82" t="str">
        <f t="shared" si="202"/>
        <v/>
      </c>
      <c r="AG689" s="82" t="str">
        <f t="shared" si="203"/>
        <v/>
      </c>
      <c r="AH689" s="125" t="str">
        <f t="shared" si="206"/>
        <v/>
      </c>
      <c r="AI689" s="64" t="str">
        <f t="shared" si="204"/>
        <v/>
      </c>
      <c r="AJ689" s="45" t="str">
        <f>IFERROR(IF(ISNUMBER('Opsparede løndele dec21-feb22'!K687),AI689+'Opsparede løndele dec21-feb22'!K687,AI689),"")</f>
        <v/>
      </c>
    </row>
    <row r="690" spans="1:36" x14ac:dyDescent="0.25">
      <c r="A690" s="50" t="str">
        <f t="shared" si="207"/>
        <v/>
      </c>
      <c r="B690" s="5"/>
      <c r="C690" s="6"/>
      <c r="D690" s="7"/>
      <c r="E690" s="8"/>
      <c r="F690" s="8"/>
      <c r="G690" s="58" t="str">
        <f t="shared" si="211"/>
        <v/>
      </c>
      <c r="H690" s="58" t="str">
        <f t="shared" si="211"/>
        <v/>
      </c>
      <c r="I690" s="58" t="str">
        <f t="shared" si="211"/>
        <v/>
      </c>
      <c r="K690" s="100" t="str">
        <f t="shared" si="205"/>
        <v/>
      </c>
      <c r="U690" s="101"/>
      <c r="V690" s="63" t="str">
        <f t="shared" si="195"/>
        <v/>
      </c>
      <c r="W690" s="63" t="str">
        <f t="shared" si="196"/>
        <v/>
      </c>
      <c r="X690" s="63" t="str">
        <f t="shared" si="197"/>
        <v/>
      </c>
      <c r="Y690" s="63" t="str">
        <f t="shared" si="198"/>
        <v/>
      </c>
      <c r="Z690" s="63" t="str">
        <f t="shared" si="199"/>
        <v/>
      </c>
      <c r="AA690" s="63" t="str">
        <f t="shared" si="200"/>
        <v/>
      </c>
      <c r="AB690" s="37"/>
      <c r="AC690" s="37"/>
      <c r="AD690" s="37"/>
      <c r="AE690" s="82" t="str">
        <f t="shared" si="201"/>
        <v/>
      </c>
      <c r="AF690" s="82" t="str">
        <f t="shared" si="202"/>
        <v/>
      </c>
      <c r="AG690" s="82" t="str">
        <f t="shared" si="203"/>
        <v/>
      </c>
      <c r="AH690" s="125" t="str">
        <f t="shared" si="206"/>
        <v/>
      </c>
      <c r="AI690" s="64" t="str">
        <f t="shared" si="204"/>
        <v/>
      </c>
      <c r="AJ690" s="45" t="str">
        <f>IFERROR(IF(ISNUMBER('Opsparede løndele dec21-feb22'!K688),AI690+'Opsparede løndele dec21-feb22'!K688,AI690),"")</f>
        <v/>
      </c>
    </row>
    <row r="691" spans="1:36" x14ac:dyDescent="0.25">
      <c r="A691" s="50" t="str">
        <f t="shared" si="207"/>
        <v/>
      </c>
      <c r="B691" s="5"/>
      <c r="C691" s="6"/>
      <c r="D691" s="7"/>
      <c r="E691" s="8"/>
      <c r="F691" s="8"/>
      <c r="G691" s="58" t="str">
        <f t="shared" si="211"/>
        <v/>
      </c>
      <c r="H691" s="58" t="str">
        <f t="shared" si="211"/>
        <v/>
      </c>
      <c r="I691" s="58" t="str">
        <f t="shared" si="211"/>
        <v/>
      </c>
      <c r="K691" s="100" t="str">
        <f t="shared" si="205"/>
        <v/>
      </c>
      <c r="U691" s="101"/>
      <c r="V691" s="63" t="str">
        <f t="shared" si="195"/>
        <v/>
      </c>
      <c r="W691" s="63" t="str">
        <f t="shared" si="196"/>
        <v/>
      </c>
      <c r="X691" s="63" t="str">
        <f t="shared" si="197"/>
        <v/>
      </c>
      <c r="Y691" s="63" t="str">
        <f t="shared" si="198"/>
        <v/>
      </c>
      <c r="Z691" s="63" t="str">
        <f t="shared" si="199"/>
        <v/>
      </c>
      <c r="AA691" s="63" t="str">
        <f t="shared" si="200"/>
        <v/>
      </c>
      <c r="AB691" s="37"/>
      <c r="AC691" s="37"/>
      <c r="AD691" s="37"/>
      <c r="AE691" s="82" t="str">
        <f t="shared" si="201"/>
        <v/>
      </c>
      <c r="AF691" s="82" t="str">
        <f t="shared" si="202"/>
        <v/>
      </c>
      <c r="AG691" s="82" t="str">
        <f t="shared" si="203"/>
        <v/>
      </c>
      <c r="AH691" s="125" t="str">
        <f t="shared" si="206"/>
        <v/>
      </c>
      <c r="AI691" s="64" t="str">
        <f t="shared" si="204"/>
        <v/>
      </c>
      <c r="AJ691" s="45" t="str">
        <f>IFERROR(IF(ISNUMBER('Opsparede løndele dec21-feb22'!K689),AI691+'Opsparede løndele dec21-feb22'!K689,AI691),"")</f>
        <v/>
      </c>
    </row>
    <row r="692" spans="1:36" x14ac:dyDescent="0.25">
      <c r="A692" s="50" t="str">
        <f t="shared" si="207"/>
        <v/>
      </c>
      <c r="B692" s="5"/>
      <c r="C692" s="6"/>
      <c r="D692" s="7"/>
      <c r="E692" s="8"/>
      <c r="F692" s="8"/>
      <c r="G692" s="58" t="str">
        <f t="shared" si="211"/>
        <v/>
      </c>
      <c r="H692" s="58" t="str">
        <f t="shared" si="211"/>
        <v/>
      </c>
      <c r="I692" s="58" t="str">
        <f t="shared" si="211"/>
        <v/>
      </c>
      <c r="K692" s="100" t="str">
        <f t="shared" si="205"/>
        <v/>
      </c>
      <c r="U692" s="101"/>
      <c r="V692" s="63" t="str">
        <f t="shared" si="195"/>
        <v/>
      </c>
      <c r="W692" s="63" t="str">
        <f t="shared" si="196"/>
        <v/>
      </c>
      <c r="X692" s="63" t="str">
        <f t="shared" si="197"/>
        <v/>
      </c>
      <c r="Y692" s="63" t="str">
        <f t="shared" si="198"/>
        <v/>
      </c>
      <c r="Z692" s="63" t="str">
        <f t="shared" si="199"/>
        <v/>
      </c>
      <c r="AA692" s="63" t="str">
        <f t="shared" si="200"/>
        <v/>
      </c>
      <c r="AB692" s="37"/>
      <c r="AC692" s="37"/>
      <c r="AD692" s="37"/>
      <c r="AE692" s="82" t="str">
        <f t="shared" si="201"/>
        <v/>
      </c>
      <c r="AF692" s="82" t="str">
        <f t="shared" si="202"/>
        <v/>
      </c>
      <c r="AG692" s="82" t="str">
        <f t="shared" si="203"/>
        <v/>
      </c>
      <c r="AH692" s="125" t="str">
        <f t="shared" si="206"/>
        <v/>
      </c>
      <c r="AI692" s="64" t="str">
        <f t="shared" si="204"/>
        <v/>
      </c>
      <c r="AJ692" s="45" t="str">
        <f>IFERROR(IF(ISNUMBER('Opsparede løndele dec21-feb22'!K690),AI692+'Opsparede løndele dec21-feb22'!K690,AI692),"")</f>
        <v/>
      </c>
    </row>
    <row r="693" spans="1:36" x14ac:dyDescent="0.25">
      <c r="A693" s="50" t="str">
        <f t="shared" si="207"/>
        <v/>
      </c>
      <c r="B693" s="5"/>
      <c r="C693" s="6"/>
      <c r="D693" s="7"/>
      <c r="E693" s="8"/>
      <c r="F693" s="8"/>
      <c r="G693" s="58" t="str">
        <f t="shared" si="211"/>
        <v/>
      </c>
      <c r="H693" s="58" t="str">
        <f t="shared" si="211"/>
        <v/>
      </c>
      <c r="I693" s="58" t="str">
        <f t="shared" si="211"/>
        <v/>
      </c>
      <c r="K693" s="100" t="str">
        <f t="shared" si="205"/>
        <v/>
      </c>
      <c r="U693" s="101"/>
      <c r="V693" s="63" t="str">
        <f t="shared" si="195"/>
        <v/>
      </c>
      <c r="W693" s="63" t="str">
        <f t="shared" si="196"/>
        <v/>
      </c>
      <c r="X693" s="63" t="str">
        <f t="shared" si="197"/>
        <v/>
      </c>
      <c r="Y693" s="63" t="str">
        <f t="shared" si="198"/>
        <v/>
      </c>
      <c r="Z693" s="63" t="str">
        <f t="shared" si="199"/>
        <v/>
      </c>
      <c r="AA693" s="63" t="str">
        <f t="shared" si="200"/>
        <v/>
      </c>
      <c r="AB693" s="37"/>
      <c r="AC693" s="37"/>
      <c r="AD693" s="37"/>
      <c r="AE693" s="82" t="str">
        <f t="shared" si="201"/>
        <v/>
      </c>
      <c r="AF693" s="82" t="str">
        <f t="shared" si="202"/>
        <v/>
      </c>
      <c r="AG693" s="82" t="str">
        <f t="shared" si="203"/>
        <v/>
      </c>
      <c r="AH693" s="125" t="str">
        <f t="shared" si="206"/>
        <v/>
      </c>
      <c r="AI693" s="64" t="str">
        <f t="shared" si="204"/>
        <v/>
      </c>
      <c r="AJ693" s="45" t="str">
        <f>IFERROR(IF(ISNUMBER('Opsparede løndele dec21-feb22'!K691),AI693+'Opsparede løndele dec21-feb22'!K691,AI693),"")</f>
        <v/>
      </c>
    </row>
    <row r="694" spans="1:36" x14ac:dyDescent="0.25">
      <c r="A694" s="50" t="str">
        <f t="shared" si="207"/>
        <v/>
      </c>
      <c r="B694" s="5"/>
      <c r="C694" s="6"/>
      <c r="D694" s="7"/>
      <c r="E694" s="8"/>
      <c r="F694" s="8"/>
      <c r="G694" s="58" t="str">
        <f t="shared" si="211"/>
        <v/>
      </c>
      <c r="H694" s="58" t="str">
        <f t="shared" si="211"/>
        <v/>
      </c>
      <c r="I694" s="58" t="str">
        <f t="shared" si="211"/>
        <v/>
      </c>
      <c r="K694" s="100" t="str">
        <f t="shared" si="205"/>
        <v/>
      </c>
      <c r="U694" s="101"/>
      <c r="V694" s="63" t="str">
        <f t="shared" si="195"/>
        <v/>
      </c>
      <c r="W694" s="63" t="str">
        <f t="shared" si="196"/>
        <v/>
      </c>
      <c r="X694" s="63" t="str">
        <f t="shared" si="197"/>
        <v/>
      </c>
      <c r="Y694" s="63" t="str">
        <f t="shared" si="198"/>
        <v/>
      </c>
      <c r="Z694" s="63" t="str">
        <f t="shared" si="199"/>
        <v/>
      </c>
      <c r="AA694" s="63" t="str">
        <f t="shared" si="200"/>
        <v/>
      </c>
      <c r="AB694" s="37"/>
      <c r="AC694" s="37"/>
      <c r="AD694" s="37"/>
      <c r="AE694" s="82" t="str">
        <f t="shared" si="201"/>
        <v/>
      </c>
      <c r="AF694" s="82" t="str">
        <f t="shared" si="202"/>
        <v/>
      </c>
      <c r="AG694" s="82" t="str">
        <f t="shared" si="203"/>
        <v/>
      </c>
      <c r="AH694" s="125" t="str">
        <f t="shared" si="206"/>
        <v/>
      </c>
      <c r="AI694" s="64" t="str">
        <f t="shared" si="204"/>
        <v/>
      </c>
      <c r="AJ694" s="45" t="str">
        <f>IFERROR(IF(ISNUMBER('Opsparede løndele dec21-feb22'!K692),AI694+'Opsparede løndele dec21-feb22'!K692,AI694),"")</f>
        <v/>
      </c>
    </row>
    <row r="695" spans="1:36" x14ac:dyDescent="0.25">
      <c r="A695" s="50" t="str">
        <f t="shared" si="207"/>
        <v/>
      </c>
      <c r="B695" s="5"/>
      <c r="C695" s="6"/>
      <c r="D695" s="7"/>
      <c r="E695" s="8"/>
      <c r="F695" s="8"/>
      <c r="G695" s="58" t="str">
        <f t="shared" si="211"/>
        <v/>
      </c>
      <c r="H695" s="58" t="str">
        <f t="shared" si="211"/>
        <v/>
      </c>
      <c r="I695" s="58" t="str">
        <f t="shared" si="211"/>
        <v/>
      </c>
      <c r="K695" s="100" t="str">
        <f t="shared" si="205"/>
        <v/>
      </c>
      <c r="U695" s="101"/>
      <c r="V695" s="63" t="str">
        <f t="shared" si="195"/>
        <v/>
      </c>
      <c r="W695" s="63" t="str">
        <f t="shared" si="196"/>
        <v/>
      </c>
      <c r="X695" s="63" t="str">
        <f t="shared" si="197"/>
        <v/>
      </c>
      <c r="Y695" s="63" t="str">
        <f t="shared" si="198"/>
        <v/>
      </c>
      <c r="Z695" s="63" t="str">
        <f t="shared" si="199"/>
        <v/>
      </c>
      <c r="AA695" s="63" t="str">
        <f t="shared" si="200"/>
        <v/>
      </c>
      <c r="AB695" s="37"/>
      <c r="AC695" s="37"/>
      <c r="AD695" s="37"/>
      <c r="AE695" s="82" t="str">
        <f t="shared" si="201"/>
        <v/>
      </c>
      <c r="AF695" s="82" t="str">
        <f t="shared" si="202"/>
        <v/>
      </c>
      <c r="AG695" s="82" t="str">
        <f t="shared" si="203"/>
        <v/>
      </c>
      <c r="AH695" s="125" t="str">
        <f t="shared" si="206"/>
        <v/>
      </c>
      <c r="AI695" s="64" t="str">
        <f t="shared" si="204"/>
        <v/>
      </c>
      <c r="AJ695" s="45" t="str">
        <f>IFERROR(IF(ISNUMBER('Opsparede løndele dec21-feb22'!K693),AI695+'Opsparede løndele dec21-feb22'!K693,AI695),"")</f>
        <v/>
      </c>
    </row>
    <row r="696" spans="1:36" x14ac:dyDescent="0.25">
      <c r="A696" s="50" t="str">
        <f t="shared" si="207"/>
        <v/>
      </c>
      <c r="B696" s="5"/>
      <c r="C696" s="6"/>
      <c r="D696" s="7"/>
      <c r="E696" s="8"/>
      <c r="F696" s="8"/>
      <c r="G696" s="58" t="str">
        <f t="shared" si="211"/>
        <v/>
      </c>
      <c r="H696" s="58" t="str">
        <f t="shared" si="211"/>
        <v/>
      </c>
      <c r="I696" s="58" t="str">
        <f t="shared" si="211"/>
        <v/>
      </c>
      <c r="K696" s="100" t="str">
        <f t="shared" si="205"/>
        <v/>
      </c>
      <c r="U696" s="101"/>
      <c r="V696" s="63" t="str">
        <f t="shared" si="195"/>
        <v/>
      </c>
      <c r="W696" s="63" t="str">
        <f t="shared" si="196"/>
        <v/>
      </c>
      <c r="X696" s="63" t="str">
        <f t="shared" si="197"/>
        <v/>
      </c>
      <c r="Y696" s="63" t="str">
        <f t="shared" si="198"/>
        <v/>
      </c>
      <c r="Z696" s="63" t="str">
        <f t="shared" si="199"/>
        <v/>
      </c>
      <c r="AA696" s="63" t="str">
        <f t="shared" si="200"/>
        <v/>
      </c>
      <c r="AB696" s="37"/>
      <c r="AC696" s="37"/>
      <c r="AD696" s="37"/>
      <c r="AE696" s="82" t="str">
        <f t="shared" si="201"/>
        <v/>
      </c>
      <c r="AF696" s="82" t="str">
        <f t="shared" si="202"/>
        <v/>
      </c>
      <c r="AG696" s="82" t="str">
        <f t="shared" si="203"/>
        <v/>
      </c>
      <c r="AH696" s="125" t="str">
        <f t="shared" si="206"/>
        <v/>
      </c>
      <c r="AI696" s="64" t="str">
        <f t="shared" si="204"/>
        <v/>
      </c>
      <c r="AJ696" s="45" t="str">
        <f>IFERROR(IF(ISNUMBER('Opsparede løndele dec21-feb22'!K694),AI696+'Opsparede løndele dec21-feb22'!K694,AI696),"")</f>
        <v/>
      </c>
    </row>
    <row r="697" spans="1:36" x14ac:dyDescent="0.25">
      <c r="A697" s="50" t="str">
        <f t="shared" si="207"/>
        <v/>
      </c>
      <c r="B697" s="5"/>
      <c r="C697" s="6"/>
      <c r="D697" s="7"/>
      <c r="E697" s="8"/>
      <c r="F697" s="8"/>
      <c r="G697" s="58" t="str">
        <f t="shared" ref="G697:I706" si="212">IF(AND(ISNUMBER($E697),ISNUMBER($F697)),MAX(MIN(NETWORKDAYS(IF($E697&lt;=VLOOKUP(G$6,Matrix_antal_dage,5,FALSE),VLOOKUP(G$6,Matrix_antal_dage,5,FALSE),$E697),IF($F697&gt;=VLOOKUP(G$6,Matrix_antal_dage,6,FALSE),VLOOKUP(G$6,Matrix_antal_dage,6,FALSE),$F697),helligdage),VLOOKUP(G$6,Matrix_antal_dage,7,FALSE)),0),"")</f>
        <v/>
      </c>
      <c r="H697" s="58" t="str">
        <f t="shared" si="212"/>
        <v/>
      </c>
      <c r="I697" s="58" t="str">
        <f t="shared" si="212"/>
        <v/>
      </c>
      <c r="K697" s="100" t="str">
        <f t="shared" si="205"/>
        <v/>
      </c>
      <c r="U697" s="101"/>
      <c r="V697" s="63" t="str">
        <f t="shared" si="195"/>
        <v/>
      </c>
      <c r="W697" s="63" t="str">
        <f t="shared" si="196"/>
        <v/>
      </c>
      <c r="X697" s="63" t="str">
        <f t="shared" si="197"/>
        <v/>
      </c>
      <c r="Y697" s="63" t="str">
        <f t="shared" si="198"/>
        <v/>
      </c>
      <c r="Z697" s="63" t="str">
        <f t="shared" si="199"/>
        <v/>
      </c>
      <c r="AA697" s="63" t="str">
        <f t="shared" si="200"/>
        <v/>
      </c>
      <c r="AB697" s="37"/>
      <c r="AC697" s="37"/>
      <c r="AD697" s="37"/>
      <c r="AE697" s="82" t="str">
        <f t="shared" si="201"/>
        <v/>
      </c>
      <c r="AF697" s="82" t="str">
        <f t="shared" si="202"/>
        <v/>
      </c>
      <c r="AG697" s="82" t="str">
        <f t="shared" si="203"/>
        <v/>
      </c>
      <c r="AH697" s="125" t="str">
        <f t="shared" si="206"/>
        <v/>
      </c>
      <c r="AI697" s="64" t="str">
        <f t="shared" si="204"/>
        <v/>
      </c>
      <c r="AJ697" s="45" t="str">
        <f>IFERROR(IF(ISNUMBER('Opsparede løndele dec21-feb22'!K695),AI697+'Opsparede løndele dec21-feb22'!K695,AI697),"")</f>
        <v/>
      </c>
    </row>
    <row r="698" spans="1:36" x14ac:dyDescent="0.25">
      <c r="A698" s="50" t="str">
        <f t="shared" si="207"/>
        <v/>
      </c>
      <c r="B698" s="5"/>
      <c r="C698" s="6"/>
      <c r="D698" s="7"/>
      <c r="E698" s="8"/>
      <c r="F698" s="8"/>
      <c r="G698" s="58" t="str">
        <f t="shared" si="212"/>
        <v/>
      </c>
      <c r="H698" s="58" t="str">
        <f t="shared" si="212"/>
        <v/>
      </c>
      <c r="I698" s="58" t="str">
        <f t="shared" si="212"/>
        <v/>
      </c>
      <c r="K698" s="100" t="str">
        <f t="shared" si="205"/>
        <v/>
      </c>
      <c r="U698" s="101"/>
      <c r="V698" s="63" t="str">
        <f t="shared" si="195"/>
        <v/>
      </c>
      <c r="W698" s="63" t="str">
        <f t="shared" si="196"/>
        <v/>
      </c>
      <c r="X698" s="63" t="str">
        <f t="shared" si="197"/>
        <v/>
      </c>
      <c r="Y698" s="63" t="str">
        <f t="shared" si="198"/>
        <v/>
      </c>
      <c r="Z698" s="63" t="str">
        <f t="shared" si="199"/>
        <v/>
      </c>
      <c r="AA698" s="63" t="str">
        <f t="shared" si="200"/>
        <v/>
      </c>
      <c r="AB698" s="37"/>
      <c r="AC698" s="37"/>
      <c r="AD698" s="37"/>
      <c r="AE698" s="82" t="str">
        <f t="shared" si="201"/>
        <v/>
      </c>
      <c r="AF698" s="82" t="str">
        <f t="shared" si="202"/>
        <v/>
      </c>
      <c r="AG698" s="82" t="str">
        <f t="shared" si="203"/>
        <v/>
      </c>
      <c r="AH698" s="125" t="str">
        <f t="shared" si="206"/>
        <v/>
      </c>
      <c r="AI698" s="64" t="str">
        <f t="shared" si="204"/>
        <v/>
      </c>
      <c r="AJ698" s="45" t="str">
        <f>IFERROR(IF(ISNUMBER('Opsparede løndele dec21-feb22'!K696),AI698+'Opsparede løndele dec21-feb22'!K696,AI698),"")</f>
        <v/>
      </c>
    </row>
    <row r="699" spans="1:36" x14ac:dyDescent="0.25">
      <c r="A699" s="50" t="str">
        <f t="shared" si="207"/>
        <v/>
      </c>
      <c r="B699" s="5"/>
      <c r="C699" s="6"/>
      <c r="D699" s="7"/>
      <c r="E699" s="8"/>
      <c r="F699" s="8"/>
      <c r="G699" s="58" t="str">
        <f t="shared" si="212"/>
        <v/>
      </c>
      <c r="H699" s="58" t="str">
        <f t="shared" si="212"/>
        <v/>
      </c>
      <c r="I699" s="58" t="str">
        <f t="shared" si="212"/>
        <v/>
      </c>
      <c r="K699" s="100" t="str">
        <f t="shared" si="205"/>
        <v/>
      </c>
      <c r="U699" s="101"/>
      <c r="V699" s="63" t="str">
        <f t="shared" si="195"/>
        <v/>
      </c>
      <c r="W699" s="63" t="str">
        <f t="shared" si="196"/>
        <v/>
      </c>
      <c r="X699" s="63" t="str">
        <f t="shared" si="197"/>
        <v/>
      </c>
      <c r="Y699" s="63" t="str">
        <f t="shared" si="198"/>
        <v/>
      </c>
      <c r="Z699" s="63" t="str">
        <f t="shared" si="199"/>
        <v/>
      </c>
      <c r="AA699" s="63" t="str">
        <f t="shared" si="200"/>
        <v/>
      </c>
      <c r="AB699" s="37"/>
      <c r="AC699" s="37"/>
      <c r="AD699" s="37"/>
      <c r="AE699" s="82" t="str">
        <f t="shared" si="201"/>
        <v/>
      </c>
      <c r="AF699" s="82" t="str">
        <f t="shared" si="202"/>
        <v/>
      </c>
      <c r="AG699" s="82" t="str">
        <f t="shared" si="203"/>
        <v/>
      </c>
      <c r="AH699" s="125" t="str">
        <f t="shared" si="206"/>
        <v/>
      </c>
      <c r="AI699" s="64" t="str">
        <f t="shared" si="204"/>
        <v/>
      </c>
      <c r="AJ699" s="45" t="str">
        <f>IFERROR(IF(ISNUMBER('Opsparede løndele dec21-feb22'!K697),AI699+'Opsparede løndele dec21-feb22'!K697,AI699),"")</f>
        <v/>
      </c>
    </row>
    <row r="700" spans="1:36" x14ac:dyDescent="0.25">
      <c r="A700" s="50" t="str">
        <f t="shared" si="207"/>
        <v/>
      </c>
      <c r="B700" s="5"/>
      <c r="C700" s="6"/>
      <c r="D700" s="7"/>
      <c r="E700" s="8"/>
      <c r="F700" s="8"/>
      <c r="G700" s="58" t="str">
        <f t="shared" si="212"/>
        <v/>
      </c>
      <c r="H700" s="58" t="str">
        <f t="shared" si="212"/>
        <v/>
      </c>
      <c r="I700" s="58" t="str">
        <f t="shared" si="212"/>
        <v/>
      </c>
      <c r="K700" s="100" t="str">
        <f t="shared" si="205"/>
        <v/>
      </c>
      <c r="U700" s="101"/>
      <c r="V700" s="63" t="str">
        <f t="shared" si="195"/>
        <v/>
      </c>
      <c r="W700" s="63" t="str">
        <f t="shared" si="196"/>
        <v/>
      </c>
      <c r="X700" s="63" t="str">
        <f t="shared" si="197"/>
        <v/>
      </c>
      <c r="Y700" s="63" t="str">
        <f t="shared" si="198"/>
        <v/>
      </c>
      <c r="Z700" s="63" t="str">
        <f t="shared" si="199"/>
        <v/>
      </c>
      <c r="AA700" s="63" t="str">
        <f t="shared" si="200"/>
        <v/>
      </c>
      <c r="AB700" s="37"/>
      <c r="AC700" s="37"/>
      <c r="AD700" s="37"/>
      <c r="AE700" s="82" t="str">
        <f t="shared" si="201"/>
        <v/>
      </c>
      <c r="AF700" s="82" t="str">
        <f t="shared" si="202"/>
        <v/>
      </c>
      <c r="AG700" s="82" t="str">
        <f t="shared" si="203"/>
        <v/>
      </c>
      <c r="AH700" s="125" t="str">
        <f t="shared" si="206"/>
        <v/>
      </c>
      <c r="AI700" s="64" t="str">
        <f t="shared" si="204"/>
        <v/>
      </c>
      <c r="AJ700" s="45" t="str">
        <f>IFERROR(IF(ISNUMBER('Opsparede løndele dec21-feb22'!K698),AI700+'Opsparede løndele dec21-feb22'!K698,AI700),"")</f>
        <v/>
      </c>
    </row>
    <row r="701" spans="1:36" x14ac:dyDescent="0.25">
      <c r="A701" s="50" t="str">
        <f t="shared" si="207"/>
        <v/>
      </c>
      <c r="B701" s="5"/>
      <c r="C701" s="6"/>
      <c r="D701" s="7"/>
      <c r="E701" s="8"/>
      <c r="F701" s="8"/>
      <c r="G701" s="58" t="str">
        <f t="shared" si="212"/>
        <v/>
      </c>
      <c r="H701" s="58" t="str">
        <f t="shared" si="212"/>
        <v/>
      </c>
      <c r="I701" s="58" t="str">
        <f t="shared" si="212"/>
        <v/>
      </c>
      <c r="K701" s="100" t="str">
        <f t="shared" si="205"/>
        <v/>
      </c>
      <c r="U701" s="101"/>
      <c r="V701" s="63" t="str">
        <f t="shared" si="195"/>
        <v/>
      </c>
      <c r="W701" s="63" t="str">
        <f t="shared" si="196"/>
        <v/>
      </c>
      <c r="X701" s="63" t="str">
        <f t="shared" si="197"/>
        <v/>
      </c>
      <c r="Y701" s="63" t="str">
        <f t="shared" si="198"/>
        <v/>
      </c>
      <c r="Z701" s="63" t="str">
        <f t="shared" si="199"/>
        <v/>
      </c>
      <c r="AA701" s="63" t="str">
        <f t="shared" si="200"/>
        <v/>
      </c>
      <c r="AB701" s="37"/>
      <c r="AC701" s="37"/>
      <c r="AD701" s="37"/>
      <c r="AE701" s="82" t="str">
        <f t="shared" si="201"/>
        <v/>
      </c>
      <c r="AF701" s="82" t="str">
        <f t="shared" si="202"/>
        <v/>
      </c>
      <c r="AG701" s="82" t="str">
        <f t="shared" si="203"/>
        <v/>
      </c>
      <c r="AH701" s="125" t="str">
        <f t="shared" si="206"/>
        <v/>
      </c>
      <c r="AI701" s="64" t="str">
        <f t="shared" si="204"/>
        <v/>
      </c>
      <c r="AJ701" s="45" t="str">
        <f>IFERROR(IF(ISNUMBER('Opsparede løndele dec21-feb22'!K699),AI701+'Opsparede løndele dec21-feb22'!K699,AI701),"")</f>
        <v/>
      </c>
    </row>
    <row r="702" spans="1:36" x14ac:dyDescent="0.25">
      <c r="A702" s="50" t="str">
        <f t="shared" si="207"/>
        <v/>
      </c>
      <c r="B702" s="5"/>
      <c r="C702" s="6"/>
      <c r="D702" s="7"/>
      <c r="E702" s="8"/>
      <c r="F702" s="8"/>
      <c r="G702" s="58" t="str">
        <f t="shared" si="212"/>
        <v/>
      </c>
      <c r="H702" s="58" t="str">
        <f t="shared" si="212"/>
        <v/>
      </c>
      <c r="I702" s="58" t="str">
        <f t="shared" si="212"/>
        <v/>
      </c>
      <c r="K702" s="100" t="str">
        <f t="shared" si="205"/>
        <v/>
      </c>
      <c r="U702" s="101"/>
      <c r="V702" s="63" t="str">
        <f t="shared" si="195"/>
        <v/>
      </c>
      <c r="W702" s="63" t="str">
        <f t="shared" si="196"/>
        <v/>
      </c>
      <c r="X702" s="63" t="str">
        <f t="shared" si="197"/>
        <v/>
      </c>
      <c r="Y702" s="63" t="str">
        <f t="shared" si="198"/>
        <v/>
      </c>
      <c r="Z702" s="63" t="str">
        <f t="shared" si="199"/>
        <v/>
      </c>
      <c r="AA702" s="63" t="str">
        <f t="shared" si="200"/>
        <v/>
      </c>
      <c r="AB702" s="37"/>
      <c r="AC702" s="37"/>
      <c r="AD702" s="37"/>
      <c r="AE702" s="82" t="str">
        <f t="shared" si="201"/>
        <v/>
      </c>
      <c r="AF702" s="82" t="str">
        <f t="shared" si="202"/>
        <v/>
      </c>
      <c r="AG702" s="82" t="str">
        <f t="shared" si="203"/>
        <v/>
      </c>
      <c r="AH702" s="125" t="str">
        <f t="shared" si="206"/>
        <v/>
      </c>
      <c r="AI702" s="64" t="str">
        <f t="shared" si="204"/>
        <v/>
      </c>
      <c r="AJ702" s="45" t="str">
        <f>IFERROR(IF(ISNUMBER('Opsparede løndele dec21-feb22'!K700),AI702+'Opsparede løndele dec21-feb22'!K700,AI702),"")</f>
        <v/>
      </c>
    </row>
    <row r="703" spans="1:36" x14ac:dyDescent="0.25">
      <c r="A703" s="50" t="str">
        <f t="shared" si="207"/>
        <v/>
      </c>
      <c r="B703" s="5"/>
      <c r="C703" s="6"/>
      <c r="D703" s="7"/>
      <c r="E703" s="8"/>
      <c r="F703" s="8"/>
      <c r="G703" s="58" t="str">
        <f t="shared" si="212"/>
        <v/>
      </c>
      <c r="H703" s="58" t="str">
        <f t="shared" si="212"/>
        <v/>
      </c>
      <c r="I703" s="58" t="str">
        <f t="shared" si="212"/>
        <v/>
      </c>
      <c r="K703" s="100" t="str">
        <f t="shared" si="205"/>
        <v/>
      </c>
      <c r="U703" s="101"/>
      <c r="V703" s="63" t="str">
        <f t="shared" si="195"/>
        <v/>
      </c>
      <c r="W703" s="63" t="str">
        <f t="shared" si="196"/>
        <v/>
      </c>
      <c r="X703" s="63" t="str">
        <f t="shared" si="197"/>
        <v/>
      </c>
      <c r="Y703" s="63" t="str">
        <f t="shared" si="198"/>
        <v/>
      </c>
      <c r="Z703" s="63" t="str">
        <f t="shared" si="199"/>
        <v/>
      </c>
      <c r="AA703" s="63" t="str">
        <f t="shared" si="200"/>
        <v/>
      </c>
      <c r="AB703" s="37"/>
      <c r="AC703" s="37"/>
      <c r="AD703" s="37"/>
      <c r="AE703" s="82" t="str">
        <f t="shared" si="201"/>
        <v/>
      </c>
      <c r="AF703" s="82" t="str">
        <f t="shared" si="202"/>
        <v/>
      </c>
      <c r="AG703" s="82" t="str">
        <f t="shared" si="203"/>
        <v/>
      </c>
      <c r="AH703" s="125" t="str">
        <f t="shared" si="206"/>
        <v/>
      </c>
      <c r="AI703" s="64" t="str">
        <f t="shared" si="204"/>
        <v/>
      </c>
      <c r="AJ703" s="45" t="str">
        <f>IFERROR(IF(ISNUMBER('Opsparede løndele dec21-feb22'!K701),AI703+'Opsparede løndele dec21-feb22'!K701,AI703),"")</f>
        <v/>
      </c>
    </row>
    <row r="704" spans="1:36" x14ac:dyDescent="0.25">
      <c r="A704" s="50" t="str">
        <f t="shared" si="207"/>
        <v/>
      </c>
      <c r="B704" s="5"/>
      <c r="C704" s="6"/>
      <c r="D704" s="7"/>
      <c r="E704" s="8"/>
      <c r="F704" s="8"/>
      <c r="G704" s="58" t="str">
        <f t="shared" si="212"/>
        <v/>
      </c>
      <c r="H704" s="58" t="str">
        <f t="shared" si="212"/>
        <v/>
      </c>
      <c r="I704" s="58" t="str">
        <f t="shared" si="212"/>
        <v/>
      </c>
      <c r="K704" s="100" t="str">
        <f t="shared" si="205"/>
        <v/>
      </c>
      <c r="U704" s="101"/>
      <c r="V704" s="63" t="str">
        <f t="shared" si="195"/>
        <v/>
      </c>
      <c r="W704" s="63" t="str">
        <f t="shared" si="196"/>
        <v/>
      </c>
      <c r="X704" s="63" t="str">
        <f t="shared" si="197"/>
        <v/>
      </c>
      <c r="Y704" s="63" t="str">
        <f t="shared" si="198"/>
        <v/>
      </c>
      <c r="Z704" s="63" t="str">
        <f t="shared" si="199"/>
        <v/>
      </c>
      <c r="AA704" s="63" t="str">
        <f t="shared" si="200"/>
        <v/>
      </c>
      <c r="AB704" s="37"/>
      <c r="AC704" s="37"/>
      <c r="AD704" s="37"/>
      <c r="AE704" s="82" t="str">
        <f t="shared" si="201"/>
        <v/>
      </c>
      <c r="AF704" s="82" t="str">
        <f t="shared" si="202"/>
        <v/>
      </c>
      <c r="AG704" s="82" t="str">
        <f t="shared" si="203"/>
        <v/>
      </c>
      <c r="AH704" s="125" t="str">
        <f t="shared" si="206"/>
        <v/>
      </c>
      <c r="AI704" s="64" t="str">
        <f t="shared" si="204"/>
        <v/>
      </c>
      <c r="AJ704" s="45" t="str">
        <f>IFERROR(IF(ISNUMBER('Opsparede løndele dec21-feb22'!K702),AI704+'Opsparede løndele dec21-feb22'!K702,AI704),"")</f>
        <v/>
      </c>
    </row>
    <row r="705" spans="1:36" x14ac:dyDescent="0.25">
      <c r="A705" s="50" t="str">
        <f t="shared" si="207"/>
        <v/>
      </c>
      <c r="B705" s="5"/>
      <c r="C705" s="6"/>
      <c r="D705" s="7"/>
      <c r="E705" s="8"/>
      <c r="F705" s="8"/>
      <c r="G705" s="58" t="str">
        <f t="shared" si="212"/>
        <v/>
      </c>
      <c r="H705" s="58" t="str">
        <f t="shared" si="212"/>
        <v/>
      </c>
      <c r="I705" s="58" t="str">
        <f t="shared" si="212"/>
        <v/>
      </c>
      <c r="K705" s="100" t="str">
        <f t="shared" si="205"/>
        <v/>
      </c>
      <c r="U705" s="101"/>
      <c r="V705" s="63" t="str">
        <f t="shared" si="195"/>
        <v/>
      </c>
      <c r="W705" s="63" t="str">
        <f t="shared" si="196"/>
        <v/>
      </c>
      <c r="X705" s="63" t="str">
        <f t="shared" si="197"/>
        <v/>
      </c>
      <c r="Y705" s="63" t="str">
        <f t="shared" si="198"/>
        <v/>
      </c>
      <c r="Z705" s="63" t="str">
        <f t="shared" si="199"/>
        <v/>
      </c>
      <c r="AA705" s="63" t="str">
        <f t="shared" si="200"/>
        <v/>
      </c>
      <c r="AB705" s="37"/>
      <c r="AC705" s="37"/>
      <c r="AD705" s="37"/>
      <c r="AE705" s="82" t="str">
        <f t="shared" si="201"/>
        <v/>
      </c>
      <c r="AF705" s="82" t="str">
        <f t="shared" si="202"/>
        <v/>
      </c>
      <c r="AG705" s="82" t="str">
        <f t="shared" si="203"/>
        <v/>
      </c>
      <c r="AH705" s="125" t="str">
        <f t="shared" si="206"/>
        <v/>
      </c>
      <c r="AI705" s="64" t="str">
        <f t="shared" si="204"/>
        <v/>
      </c>
      <c r="AJ705" s="45" t="str">
        <f>IFERROR(IF(ISNUMBER('Opsparede løndele dec21-feb22'!K703),AI705+'Opsparede løndele dec21-feb22'!K703,AI705),"")</f>
        <v/>
      </c>
    </row>
    <row r="706" spans="1:36" x14ac:dyDescent="0.25">
      <c r="A706" s="50" t="str">
        <f t="shared" si="207"/>
        <v/>
      </c>
      <c r="B706" s="5"/>
      <c r="C706" s="6"/>
      <c r="D706" s="7"/>
      <c r="E706" s="8"/>
      <c r="F706" s="8"/>
      <c r="G706" s="58" t="str">
        <f t="shared" si="212"/>
        <v/>
      </c>
      <c r="H706" s="58" t="str">
        <f t="shared" si="212"/>
        <v/>
      </c>
      <c r="I706" s="58" t="str">
        <f t="shared" si="212"/>
        <v/>
      </c>
      <c r="K706" s="100" t="str">
        <f t="shared" si="205"/>
        <v/>
      </c>
      <c r="U706" s="101"/>
      <c r="V706" s="63" t="str">
        <f t="shared" si="195"/>
        <v/>
      </c>
      <c r="W706" s="63" t="str">
        <f t="shared" si="196"/>
        <v/>
      </c>
      <c r="X706" s="63" t="str">
        <f t="shared" si="197"/>
        <v/>
      </c>
      <c r="Y706" s="63" t="str">
        <f t="shared" si="198"/>
        <v/>
      </c>
      <c r="Z706" s="63" t="str">
        <f t="shared" si="199"/>
        <v/>
      </c>
      <c r="AA706" s="63" t="str">
        <f t="shared" si="200"/>
        <v/>
      </c>
      <c r="AB706" s="37"/>
      <c r="AC706" s="37"/>
      <c r="AD706" s="37"/>
      <c r="AE706" s="82" t="str">
        <f t="shared" si="201"/>
        <v/>
      </c>
      <c r="AF706" s="82" t="str">
        <f t="shared" si="202"/>
        <v/>
      </c>
      <c r="AG706" s="82" t="str">
        <f t="shared" si="203"/>
        <v/>
      </c>
      <c r="AH706" s="125" t="str">
        <f t="shared" si="206"/>
        <v/>
      </c>
      <c r="AI706" s="64" t="str">
        <f t="shared" si="204"/>
        <v/>
      </c>
      <c r="AJ706" s="45" t="str">
        <f>IFERROR(IF(ISNUMBER('Opsparede løndele dec21-feb22'!K704),AI706+'Opsparede løndele dec21-feb22'!K704,AI706),"")</f>
        <v/>
      </c>
    </row>
    <row r="707" spans="1:36" x14ac:dyDescent="0.25">
      <c r="A707" s="50" t="str">
        <f t="shared" si="207"/>
        <v/>
      </c>
      <c r="B707" s="5"/>
      <c r="C707" s="6"/>
      <c r="D707" s="7"/>
      <c r="E707" s="8"/>
      <c r="F707" s="8"/>
      <c r="G707" s="58" t="str">
        <f t="shared" ref="G707:I716" si="213">IF(AND(ISNUMBER($E707),ISNUMBER($F707)),MAX(MIN(NETWORKDAYS(IF($E707&lt;=VLOOKUP(G$6,Matrix_antal_dage,5,FALSE),VLOOKUP(G$6,Matrix_antal_dage,5,FALSE),$E707),IF($F707&gt;=VLOOKUP(G$6,Matrix_antal_dage,6,FALSE),VLOOKUP(G$6,Matrix_antal_dage,6,FALSE),$F707),helligdage),VLOOKUP(G$6,Matrix_antal_dage,7,FALSE)),0),"")</f>
        <v/>
      </c>
      <c r="H707" s="58" t="str">
        <f t="shared" si="213"/>
        <v/>
      </c>
      <c r="I707" s="58" t="str">
        <f t="shared" si="213"/>
        <v/>
      </c>
      <c r="K707" s="100" t="str">
        <f t="shared" si="205"/>
        <v/>
      </c>
      <c r="U707" s="101"/>
      <c r="V707" s="63" t="str">
        <f t="shared" si="195"/>
        <v/>
      </c>
      <c r="W707" s="63" t="str">
        <f t="shared" si="196"/>
        <v/>
      </c>
      <c r="X707" s="63" t="str">
        <f t="shared" si="197"/>
        <v/>
      </c>
      <c r="Y707" s="63" t="str">
        <f t="shared" si="198"/>
        <v/>
      </c>
      <c r="Z707" s="63" t="str">
        <f t="shared" si="199"/>
        <v/>
      </c>
      <c r="AA707" s="63" t="str">
        <f t="shared" si="200"/>
        <v/>
      </c>
      <c r="AB707" s="37"/>
      <c r="AC707" s="37"/>
      <c r="AD707" s="37"/>
      <c r="AE707" s="82" t="str">
        <f t="shared" si="201"/>
        <v/>
      </c>
      <c r="AF707" s="82" t="str">
        <f t="shared" si="202"/>
        <v/>
      </c>
      <c r="AG707" s="82" t="str">
        <f t="shared" si="203"/>
        <v/>
      </c>
      <c r="AH707" s="125" t="str">
        <f t="shared" si="206"/>
        <v/>
      </c>
      <c r="AI707" s="64" t="str">
        <f t="shared" si="204"/>
        <v/>
      </c>
      <c r="AJ707" s="45" t="str">
        <f>IFERROR(IF(ISNUMBER('Opsparede løndele dec21-feb22'!K705),AI707+'Opsparede løndele dec21-feb22'!K705,AI707),"")</f>
        <v/>
      </c>
    </row>
    <row r="708" spans="1:36" x14ac:dyDescent="0.25">
      <c r="A708" s="50" t="str">
        <f t="shared" si="207"/>
        <v/>
      </c>
      <c r="B708" s="5"/>
      <c r="C708" s="6"/>
      <c r="D708" s="7"/>
      <c r="E708" s="8"/>
      <c r="F708" s="8"/>
      <c r="G708" s="58" t="str">
        <f t="shared" si="213"/>
        <v/>
      </c>
      <c r="H708" s="58" t="str">
        <f t="shared" si="213"/>
        <v/>
      </c>
      <c r="I708" s="58" t="str">
        <f t="shared" si="213"/>
        <v/>
      </c>
      <c r="K708" s="100" t="str">
        <f t="shared" si="205"/>
        <v/>
      </c>
      <c r="U708" s="101"/>
      <c r="V708" s="63" t="str">
        <f t="shared" si="195"/>
        <v/>
      </c>
      <c r="W708" s="63" t="str">
        <f t="shared" si="196"/>
        <v/>
      </c>
      <c r="X708" s="63" t="str">
        <f t="shared" si="197"/>
        <v/>
      </c>
      <c r="Y708" s="63" t="str">
        <f t="shared" si="198"/>
        <v/>
      </c>
      <c r="Z708" s="63" t="str">
        <f t="shared" si="199"/>
        <v/>
      </c>
      <c r="AA708" s="63" t="str">
        <f t="shared" si="200"/>
        <v/>
      </c>
      <c r="AB708" s="37"/>
      <c r="AC708" s="37"/>
      <c r="AD708" s="37"/>
      <c r="AE708" s="82" t="str">
        <f t="shared" si="201"/>
        <v/>
      </c>
      <c r="AF708" s="82" t="str">
        <f t="shared" si="202"/>
        <v/>
      </c>
      <c r="AG708" s="82" t="str">
        <f t="shared" si="203"/>
        <v/>
      </c>
      <c r="AH708" s="125" t="str">
        <f t="shared" si="206"/>
        <v/>
      </c>
      <c r="AI708" s="64" t="str">
        <f t="shared" si="204"/>
        <v/>
      </c>
      <c r="AJ708" s="45" t="str">
        <f>IFERROR(IF(ISNUMBER('Opsparede løndele dec21-feb22'!K706),AI708+'Opsparede løndele dec21-feb22'!K706,AI708),"")</f>
        <v/>
      </c>
    </row>
    <row r="709" spans="1:36" x14ac:dyDescent="0.25">
      <c r="A709" s="50" t="str">
        <f t="shared" si="207"/>
        <v/>
      </c>
      <c r="B709" s="5"/>
      <c r="C709" s="6"/>
      <c r="D709" s="7"/>
      <c r="E709" s="8"/>
      <c r="F709" s="8"/>
      <c r="G709" s="58" t="str">
        <f t="shared" si="213"/>
        <v/>
      </c>
      <c r="H709" s="58" t="str">
        <f t="shared" si="213"/>
        <v/>
      </c>
      <c r="I709" s="58" t="str">
        <f t="shared" si="213"/>
        <v/>
      </c>
      <c r="K709" s="100" t="str">
        <f t="shared" si="205"/>
        <v/>
      </c>
      <c r="U709" s="101"/>
      <c r="V709" s="63" t="str">
        <f t="shared" si="195"/>
        <v/>
      </c>
      <c r="W709" s="63" t="str">
        <f t="shared" si="196"/>
        <v/>
      </c>
      <c r="X709" s="63" t="str">
        <f t="shared" si="197"/>
        <v/>
      </c>
      <c r="Y709" s="63" t="str">
        <f t="shared" si="198"/>
        <v/>
      </c>
      <c r="Z709" s="63" t="str">
        <f t="shared" si="199"/>
        <v/>
      </c>
      <c r="AA709" s="63" t="str">
        <f t="shared" si="200"/>
        <v/>
      </c>
      <c r="AB709" s="37"/>
      <c r="AC709" s="37"/>
      <c r="AD709" s="37"/>
      <c r="AE709" s="82" t="str">
        <f t="shared" si="201"/>
        <v/>
      </c>
      <c r="AF709" s="82" t="str">
        <f t="shared" si="202"/>
        <v/>
      </c>
      <c r="AG709" s="82" t="str">
        <f t="shared" si="203"/>
        <v/>
      </c>
      <c r="AH709" s="125" t="str">
        <f t="shared" si="206"/>
        <v/>
      </c>
      <c r="AI709" s="64" t="str">
        <f t="shared" si="204"/>
        <v/>
      </c>
      <c r="AJ709" s="45" t="str">
        <f>IFERROR(IF(ISNUMBER('Opsparede løndele dec21-feb22'!K707),AI709+'Opsparede løndele dec21-feb22'!K707,AI709),"")</f>
        <v/>
      </c>
    </row>
    <row r="710" spans="1:36" x14ac:dyDescent="0.25">
      <c r="A710" s="50" t="str">
        <f t="shared" si="207"/>
        <v/>
      </c>
      <c r="B710" s="5"/>
      <c r="C710" s="6"/>
      <c r="D710" s="7"/>
      <c r="E710" s="8"/>
      <c r="F710" s="8"/>
      <c r="G710" s="58" t="str">
        <f t="shared" si="213"/>
        <v/>
      </c>
      <c r="H710" s="58" t="str">
        <f t="shared" si="213"/>
        <v/>
      </c>
      <c r="I710" s="58" t="str">
        <f t="shared" si="213"/>
        <v/>
      </c>
      <c r="K710" s="100" t="str">
        <f t="shared" si="205"/>
        <v/>
      </c>
      <c r="U710" s="101"/>
      <c r="V710" s="63" t="str">
        <f t="shared" si="195"/>
        <v/>
      </c>
      <c r="W710" s="63" t="str">
        <f t="shared" si="196"/>
        <v/>
      </c>
      <c r="X710" s="63" t="str">
        <f t="shared" si="197"/>
        <v/>
      </c>
      <c r="Y710" s="63" t="str">
        <f t="shared" si="198"/>
        <v/>
      </c>
      <c r="Z710" s="63" t="str">
        <f t="shared" si="199"/>
        <v/>
      </c>
      <c r="AA710" s="63" t="str">
        <f t="shared" si="200"/>
        <v/>
      </c>
      <c r="AB710" s="37"/>
      <c r="AC710" s="37"/>
      <c r="AD710" s="37"/>
      <c r="AE710" s="82" t="str">
        <f t="shared" si="201"/>
        <v/>
      </c>
      <c r="AF710" s="82" t="str">
        <f t="shared" si="202"/>
        <v/>
      </c>
      <c r="AG710" s="82" t="str">
        <f t="shared" si="203"/>
        <v/>
      </c>
      <c r="AH710" s="125" t="str">
        <f t="shared" si="206"/>
        <v/>
      </c>
      <c r="AI710" s="64" t="str">
        <f t="shared" si="204"/>
        <v/>
      </c>
      <c r="AJ710" s="45" t="str">
        <f>IFERROR(IF(ISNUMBER('Opsparede løndele dec21-feb22'!K708),AI710+'Opsparede løndele dec21-feb22'!K708,AI710),"")</f>
        <v/>
      </c>
    </row>
    <row r="711" spans="1:36" x14ac:dyDescent="0.25">
      <c r="A711" s="50" t="str">
        <f t="shared" si="207"/>
        <v/>
      </c>
      <c r="B711" s="5"/>
      <c r="C711" s="6"/>
      <c r="D711" s="7"/>
      <c r="E711" s="8"/>
      <c r="F711" s="8"/>
      <c r="G711" s="58" t="str">
        <f t="shared" si="213"/>
        <v/>
      </c>
      <c r="H711" s="58" t="str">
        <f t="shared" si="213"/>
        <v/>
      </c>
      <c r="I711" s="58" t="str">
        <f t="shared" si="213"/>
        <v/>
      </c>
      <c r="K711" s="100" t="str">
        <f t="shared" si="205"/>
        <v/>
      </c>
      <c r="U711" s="101"/>
      <c r="V711" s="63" t="str">
        <f t="shared" ref="V711:V774" si="214">IF(AND(ISNUMBER($U711),ISNUMBER(L711)),(IF($B711="","",IF(MIN(L711,O711)*$K711&gt;30000*IF($U711&gt;37,37,$U711)/37,30000*IF($U711&gt;37,37,$U711)/37,MIN(L711,O711)*$K711))),"")</f>
        <v/>
      </c>
      <c r="W711" s="63" t="str">
        <f t="shared" ref="W711:W774" si="215">IF(AND(ISNUMBER($U711),ISNUMBER(M711)),(IF($B711="","",IF(MIN(M711,P711)*$K711&gt;30000*IF($U711&gt;37,37,$U711)/37,30000*IF($U711&gt;37,37,$U711)/37,MIN(M711,P711)*$K711))),"")</f>
        <v/>
      </c>
      <c r="X711" s="63" t="str">
        <f t="shared" ref="X711:X774" si="216">IF(AND(ISNUMBER($U711),ISNUMBER(N711)),(IF($B711="","",IF(MIN(N711,Q711)*$K711&gt;30000*IF($U711&gt;37,37,$U711)/37,30000*IF($U711&gt;37,37,$U711)/37,MIN(N711,Q711)*$K711))),"")</f>
        <v/>
      </c>
      <c r="Y711" s="63" t="str">
        <f t="shared" ref="Y711:Y774" si="217">IF(ISNUMBER(V711),(MIN(V711,MIN(L711,O711)-R711)),"")</f>
        <v/>
      </c>
      <c r="Z711" s="63" t="str">
        <f t="shared" ref="Z711:Z774" si="218">IF(ISNUMBER(W711),(MIN(W711,MIN(M711,P711)-S711)),"")</f>
        <v/>
      </c>
      <c r="AA711" s="63" t="str">
        <f t="shared" ref="AA711:AA774" si="219">IF(ISNUMBER(X711),(MIN(X711,MIN(N711,Q711)-T711)),"")</f>
        <v/>
      </c>
      <c r="AB711" s="37"/>
      <c r="AC711" s="37"/>
      <c r="AD711" s="37"/>
      <c r="AE711" s="82" t="str">
        <f t="shared" ref="AE711:AE774" si="220">IF(AND(ISNUMBER(AB711),G711&gt;0),MIN(Y711/VLOOKUP(G$6,Matrix_antal_dage,4,FALSE)*(G711-AB711),30000),"")</f>
        <v/>
      </c>
      <c r="AF711" s="82" t="str">
        <f t="shared" ref="AF711:AF774" si="221">IF(AND(ISNUMBER(AC711),H711&gt;0),MIN(Z711/VLOOKUP(H$6,Matrix_antal_dage,4,FALSE)*(H711-AC711),30000),"")</f>
        <v/>
      </c>
      <c r="AG711" s="82" t="str">
        <f t="shared" ref="AG711:AG774" si="222">IF(AND(ISNUMBER(AD711),I711&gt;0),MIN(AA711/VLOOKUP(I$6,Matrix_antal_dage,4,FALSE)*(I711-AD711),30000),"")</f>
        <v/>
      </c>
      <c r="AH711" s="125" t="str">
        <f t="shared" si="206"/>
        <v/>
      </c>
      <c r="AI711" s="64" t="str">
        <f t="shared" ref="AI711:AI774" si="223">IF(ISNUMBER(AH711),MAX(SUM(AE711:AG711)-AH711,0),IF(SUM(AE711:AG711)&gt;0,SUM(AE711:AG711),""))</f>
        <v/>
      </c>
      <c r="AJ711" s="45" t="str">
        <f>IFERROR(IF(ISNUMBER('Opsparede løndele dec21-feb22'!K709),AI711+'Opsparede løndele dec21-feb22'!K709,AI711),"")</f>
        <v/>
      </c>
    </row>
    <row r="712" spans="1:36" x14ac:dyDescent="0.25">
      <c r="A712" s="50" t="str">
        <f t="shared" si="207"/>
        <v/>
      </c>
      <c r="B712" s="5"/>
      <c r="C712" s="6"/>
      <c r="D712" s="7"/>
      <c r="E712" s="8"/>
      <c r="F712" s="8"/>
      <c r="G712" s="58" t="str">
        <f t="shared" si="213"/>
        <v/>
      </c>
      <c r="H712" s="58" t="str">
        <f t="shared" si="213"/>
        <v/>
      </c>
      <c r="I712" s="58" t="str">
        <f t="shared" si="213"/>
        <v/>
      </c>
      <c r="K712" s="100" t="str">
        <f t="shared" ref="K712:K775" si="224">IF(J712="","",IF(J712="Funktionær",0.75,IF(J712="Ikke-funktionær",0.9,IF(J712="Elev/lærling",0.9))))</f>
        <v/>
      </c>
      <c r="U712" s="101"/>
      <c r="V712" s="63" t="str">
        <f t="shared" si="214"/>
        <v/>
      </c>
      <c r="W712" s="63" t="str">
        <f t="shared" si="215"/>
        <v/>
      </c>
      <c r="X712" s="63" t="str">
        <f t="shared" si="216"/>
        <v/>
      </c>
      <c r="Y712" s="63" t="str">
        <f t="shared" si="217"/>
        <v/>
      </c>
      <c r="Z712" s="63" t="str">
        <f t="shared" si="218"/>
        <v/>
      </c>
      <c r="AA712" s="63" t="str">
        <f t="shared" si="219"/>
        <v/>
      </c>
      <c r="AB712" s="37"/>
      <c r="AC712" s="37"/>
      <c r="AD712" s="37"/>
      <c r="AE712" s="82" t="str">
        <f t="shared" si="220"/>
        <v/>
      </c>
      <c r="AF712" s="82" t="str">
        <f t="shared" si="221"/>
        <v/>
      </c>
      <c r="AG712" s="82" t="str">
        <f t="shared" si="222"/>
        <v/>
      </c>
      <c r="AH712" s="125" t="str">
        <f t="shared" ref="AH712:AH775" si="225">IF(OR(ISNUMBER(AB712),ISNUMBER(AC712),ISNUMBER(AD712)),3/5*5/31*IF(AND(ISNUMBER(Y712),ISNUMBER(Z712),ISNUMBER(AA712)),SUM(Y712:AA712)/3,IF(AND(ISNUMBER(Y712),ISNUMBER(Z712)),SUM(Y712:Z712)/2,IF(AND(ISNUMBER(Y712),ISNUMBER(AA712)),SUM(Y712+AA712)/2,IF(AND(ISNUMBER(Z712),ISNUMBER(AA712)),SUM(Z712:AA712)/2,IF(ISNUMBER(Y712),Y712,IF(ISNUMBER(Z712),Z712,IF(ISNUMBER(AA712),AA712,""))))))),"")</f>
        <v/>
      </c>
      <c r="AI712" s="64" t="str">
        <f t="shared" si="223"/>
        <v/>
      </c>
      <c r="AJ712" s="45" t="str">
        <f>IFERROR(IF(ISNUMBER('Opsparede løndele dec21-feb22'!K710),AI712+'Opsparede løndele dec21-feb22'!K710,AI712),"")</f>
        <v/>
      </c>
    </row>
    <row r="713" spans="1:36" x14ac:dyDescent="0.25">
      <c r="A713" s="50" t="str">
        <f t="shared" ref="A713:A776" si="226">IF(B713="","",A712+1)</f>
        <v/>
      </c>
      <c r="B713" s="5"/>
      <c r="C713" s="6"/>
      <c r="D713" s="7"/>
      <c r="E713" s="8"/>
      <c r="F713" s="8"/>
      <c r="G713" s="58" t="str">
        <f t="shared" si="213"/>
        <v/>
      </c>
      <c r="H713" s="58" t="str">
        <f t="shared" si="213"/>
        <v/>
      </c>
      <c r="I713" s="58" t="str">
        <f t="shared" si="213"/>
        <v/>
      </c>
      <c r="K713" s="100" t="str">
        <f t="shared" si="224"/>
        <v/>
      </c>
      <c r="U713" s="101"/>
      <c r="V713" s="63" t="str">
        <f t="shared" si="214"/>
        <v/>
      </c>
      <c r="W713" s="63" t="str">
        <f t="shared" si="215"/>
        <v/>
      </c>
      <c r="X713" s="63" t="str">
        <f t="shared" si="216"/>
        <v/>
      </c>
      <c r="Y713" s="63" t="str">
        <f t="shared" si="217"/>
        <v/>
      </c>
      <c r="Z713" s="63" t="str">
        <f t="shared" si="218"/>
        <v/>
      </c>
      <c r="AA713" s="63" t="str">
        <f t="shared" si="219"/>
        <v/>
      </c>
      <c r="AB713" s="37"/>
      <c r="AC713" s="37"/>
      <c r="AD713" s="37"/>
      <c r="AE713" s="82" t="str">
        <f t="shared" si="220"/>
        <v/>
      </c>
      <c r="AF713" s="82" t="str">
        <f t="shared" si="221"/>
        <v/>
      </c>
      <c r="AG713" s="82" t="str">
        <f t="shared" si="222"/>
        <v/>
      </c>
      <c r="AH713" s="125" t="str">
        <f t="shared" si="225"/>
        <v/>
      </c>
      <c r="AI713" s="64" t="str">
        <f t="shared" si="223"/>
        <v/>
      </c>
      <c r="AJ713" s="45" t="str">
        <f>IFERROR(IF(ISNUMBER('Opsparede løndele dec21-feb22'!K711),AI713+'Opsparede løndele dec21-feb22'!K711,AI713),"")</f>
        <v/>
      </c>
    </row>
    <row r="714" spans="1:36" x14ac:dyDescent="0.25">
      <c r="A714" s="50" t="str">
        <f t="shared" si="226"/>
        <v/>
      </c>
      <c r="B714" s="5"/>
      <c r="C714" s="6"/>
      <c r="D714" s="7"/>
      <c r="E714" s="8"/>
      <c r="F714" s="8"/>
      <c r="G714" s="58" t="str">
        <f t="shared" si="213"/>
        <v/>
      </c>
      <c r="H714" s="58" t="str">
        <f t="shared" si="213"/>
        <v/>
      </c>
      <c r="I714" s="58" t="str">
        <f t="shared" si="213"/>
        <v/>
      </c>
      <c r="K714" s="100" t="str">
        <f t="shared" si="224"/>
        <v/>
      </c>
      <c r="U714" s="101"/>
      <c r="V714" s="63" t="str">
        <f t="shared" si="214"/>
        <v/>
      </c>
      <c r="W714" s="63" t="str">
        <f t="shared" si="215"/>
        <v/>
      </c>
      <c r="X714" s="63" t="str">
        <f t="shared" si="216"/>
        <v/>
      </c>
      <c r="Y714" s="63" t="str">
        <f t="shared" si="217"/>
        <v/>
      </c>
      <c r="Z714" s="63" t="str">
        <f t="shared" si="218"/>
        <v/>
      </c>
      <c r="AA714" s="63" t="str">
        <f t="shared" si="219"/>
        <v/>
      </c>
      <c r="AB714" s="37"/>
      <c r="AC714" s="37"/>
      <c r="AD714" s="37"/>
      <c r="AE714" s="82" t="str">
        <f t="shared" si="220"/>
        <v/>
      </c>
      <c r="AF714" s="82" t="str">
        <f t="shared" si="221"/>
        <v/>
      </c>
      <c r="AG714" s="82" t="str">
        <f t="shared" si="222"/>
        <v/>
      </c>
      <c r="AH714" s="125" t="str">
        <f t="shared" si="225"/>
        <v/>
      </c>
      <c r="AI714" s="64" t="str">
        <f t="shared" si="223"/>
        <v/>
      </c>
      <c r="AJ714" s="45" t="str">
        <f>IFERROR(IF(ISNUMBER('Opsparede løndele dec21-feb22'!K712),AI714+'Opsparede løndele dec21-feb22'!K712,AI714),"")</f>
        <v/>
      </c>
    </row>
    <row r="715" spans="1:36" x14ac:dyDescent="0.25">
      <c r="A715" s="50" t="str">
        <f t="shared" si="226"/>
        <v/>
      </c>
      <c r="B715" s="5"/>
      <c r="C715" s="6"/>
      <c r="D715" s="7"/>
      <c r="E715" s="8"/>
      <c r="F715" s="8"/>
      <c r="G715" s="58" t="str">
        <f t="shared" si="213"/>
        <v/>
      </c>
      <c r="H715" s="58" t="str">
        <f t="shared" si="213"/>
        <v/>
      </c>
      <c r="I715" s="58" t="str">
        <f t="shared" si="213"/>
        <v/>
      </c>
      <c r="K715" s="100" t="str">
        <f t="shared" si="224"/>
        <v/>
      </c>
      <c r="U715" s="101"/>
      <c r="V715" s="63" t="str">
        <f t="shared" si="214"/>
        <v/>
      </c>
      <c r="W715" s="63" t="str">
        <f t="shared" si="215"/>
        <v/>
      </c>
      <c r="X715" s="63" t="str">
        <f t="shared" si="216"/>
        <v/>
      </c>
      <c r="Y715" s="63" t="str">
        <f t="shared" si="217"/>
        <v/>
      </c>
      <c r="Z715" s="63" t="str">
        <f t="shared" si="218"/>
        <v/>
      </c>
      <c r="AA715" s="63" t="str">
        <f t="shared" si="219"/>
        <v/>
      </c>
      <c r="AB715" s="37"/>
      <c r="AC715" s="37"/>
      <c r="AD715" s="37"/>
      <c r="AE715" s="82" t="str">
        <f t="shared" si="220"/>
        <v/>
      </c>
      <c r="AF715" s="82" t="str">
        <f t="shared" si="221"/>
        <v/>
      </c>
      <c r="AG715" s="82" t="str">
        <f t="shared" si="222"/>
        <v/>
      </c>
      <c r="AH715" s="125" t="str">
        <f t="shared" si="225"/>
        <v/>
      </c>
      <c r="AI715" s="64" t="str">
        <f t="shared" si="223"/>
        <v/>
      </c>
      <c r="AJ715" s="45" t="str">
        <f>IFERROR(IF(ISNUMBER('Opsparede løndele dec21-feb22'!K713),AI715+'Opsparede løndele dec21-feb22'!K713,AI715),"")</f>
        <v/>
      </c>
    </row>
    <row r="716" spans="1:36" x14ac:dyDescent="0.25">
      <c r="A716" s="50" t="str">
        <f t="shared" si="226"/>
        <v/>
      </c>
      <c r="B716" s="5"/>
      <c r="C716" s="6"/>
      <c r="D716" s="7"/>
      <c r="E716" s="8"/>
      <c r="F716" s="8"/>
      <c r="G716" s="58" t="str">
        <f t="shared" si="213"/>
        <v/>
      </c>
      <c r="H716" s="58" t="str">
        <f t="shared" si="213"/>
        <v/>
      </c>
      <c r="I716" s="58" t="str">
        <f t="shared" si="213"/>
        <v/>
      </c>
      <c r="K716" s="100" t="str">
        <f t="shared" si="224"/>
        <v/>
      </c>
      <c r="U716" s="101"/>
      <c r="V716" s="63" t="str">
        <f t="shared" si="214"/>
        <v/>
      </c>
      <c r="W716" s="63" t="str">
        <f t="shared" si="215"/>
        <v/>
      </c>
      <c r="X716" s="63" t="str">
        <f t="shared" si="216"/>
        <v/>
      </c>
      <c r="Y716" s="63" t="str">
        <f t="shared" si="217"/>
        <v/>
      </c>
      <c r="Z716" s="63" t="str">
        <f t="shared" si="218"/>
        <v/>
      </c>
      <c r="AA716" s="63" t="str">
        <f t="shared" si="219"/>
        <v/>
      </c>
      <c r="AB716" s="37"/>
      <c r="AC716" s="37"/>
      <c r="AD716" s="37"/>
      <c r="AE716" s="82" t="str">
        <f t="shared" si="220"/>
        <v/>
      </c>
      <c r="AF716" s="82" t="str">
        <f t="shared" si="221"/>
        <v/>
      </c>
      <c r="AG716" s="82" t="str">
        <f t="shared" si="222"/>
        <v/>
      </c>
      <c r="AH716" s="125" t="str">
        <f t="shared" si="225"/>
        <v/>
      </c>
      <c r="AI716" s="64" t="str">
        <f t="shared" si="223"/>
        <v/>
      </c>
      <c r="AJ716" s="45" t="str">
        <f>IFERROR(IF(ISNUMBER('Opsparede løndele dec21-feb22'!K714),AI716+'Opsparede løndele dec21-feb22'!K714,AI716),"")</f>
        <v/>
      </c>
    </row>
    <row r="717" spans="1:36" x14ac:dyDescent="0.25">
      <c r="A717" s="50" t="str">
        <f t="shared" si="226"/>
        <v/>
      </c>
      <c r="B717" s="5"/>
      <c r="C717" s="6"/>
      <c r="D717" s="7"/>
      <c r="E717" s="8"/>
      <c r="F717" s="8"/>
      <c r="G717" s="58" t="str">
        <f t="shared" ref="G717:I726" si="227">IF(AND(ISNUMBER($E717),ISNUMBER($F717)),MAX(MIN(NETWORKDAYS(IF($E717&lt;=VLOOKUP(G$6,Matrix_antal_dage,5,FALSE),VLOOKUP(G$6,Matrix_antal_dage,5,FALSE),$E717),IF($F717&gt;=VLOOKUP(G$6,Matrix_antal_dage,6,FALSE),VLOOKUP(G$6,Matrix_antal_dage,6,FALSE),$F717),helligdage),VLOOKUP(G$6,Matrix_antal_dage,7,FALSE)),0),"")</f>
        <v/>
      </c>
      <c r="H717" s="58" t="str">
        <f t="shared" si="227"/>
        <v/>
      </c>
      <c r="I717" s="58" t="str">
        <f t="shared" si="227"/>
        <v/>
      </c>
      <c r="K717" s="100" t="str">
        <f t="shared" si="224"/>
        <v/>
      </c>
      <c r="U717" s="101"/>
      <c r="V717" s="63" t="str">
        <f t="shared" si="214"/>
        <v/>
      </c>
      <c r="W717" s="63" t="str">
        <f t="shared" si="215"/>
        <v/>
      </c>
      <c r="X717" s="63" t="str">
        <f t="shared" si="216"/>
        <v/>
      </c>
      <c r="Y717" s="63" t="str">
        <f t="shared" si="217"/>
        <v/>
      </c>
      <c r="Z717" s="63" t="str">
        <f t="shared" si="218"/>
        <v/>
      </c>
      <c r="AA717" s="63" t="str">
        <f t="shared" si="219"/>
        <v/>
      </c>
      <c r="AB717" s="37"/>
      <c r="AC717" s="37"/>
      <c r="AD717" s="37"/>
      <c r="AE717" s="82" t="str">
        <f t="shared" si="220"/>
        <v/>
      </c>
      <c r="AF717" s="82" t="str">
        <f t="shared" si="221"/>
        <v/>
      </c>
      <c r="AG717" s="82" t="str">
        <f t="shared" si="222"/>
        <v/>
      </c>
      <c r="AH717" s="125" t="str">
        <f t="shared" si="225"/>
        <v/>
      </c>
      <c r="AI717" s="64" t="str">
        <f t="shared" si="223"/>
        <v/>
      </c>
      <c r="AJ717" s="45" t="str">
        <f>IFERROR(IF(ISNUMBER('Opsparede løndele dec21-feb22'!K715),AI717+'Opsparede løndele dec21-feb22'!K715,AI717),"")</f>
        <v/>
      </c>
    </row>
    <row r="718" spans="1:36" x14ac:dyDescent="0.25">
      <c r="A718" s="50" t="str">
        <f t="shared" si="226"/>
        <v/>
      </c>
      <c r="B718" s="5"/>
      <c r="C718" s="6"/>
      <c r="D718" s="7"/>
      <c r="E718" s="8"/>
      <c r="F718" s="8"/>
      <c r="G718" s="58" t="str">
        <f t="shared" si="227"/>
        <v/>
      </c>
      <c r="H718" s="58" t="str">
        <f t="shared" si="227"/>
        <v/>
      </c>
      <c r="I718" s="58" t="str">
        <f t="shared" si="227"/>
        <v/>
      </c>
      <c r="K718" s="100" t="str">
        <f t="shared" si="224"/>
        <v/>
      </c>
      <c r="U718" s="101"/>
      <c r="V718" s="63" t="str">
        <f t="shared" si="214"/>
        <v/>
      </c>
      <c r="W718" s="63" t="str">
        <f t="shared" si="215"/>
        <v/>
      </c>
      <c r="X718" s="63" t="str">
        <f t="shared" si="216"/>
        <v/>
      </c>
      <c r="Y718" s="63" t="str">
        <f t="shared" si="217"/>
        <v/>
      </c>
      <c r="Z718" s="63" t="str">
        <f t="shared" si="218"/>
        <v/>
      </c>
      <c r="AA718" s="63" t="str">
        <f t="shared" si="219"/>
        <v/>
      </c>
      <c r="AB718" s="37"/>
      <c r="AC718" s="37"/>
      <c r="AD718" s="37"/>
      <c r="AE718" s="82" t="str">
        <f t="shared" si="220"/>
        <v/>
      </c>
      <c r="AF718" s="82" t="str">
        <f t="shared" si="221"/>
        <v/>
      </c>
      <c r="AG718" s="82" t="str">
        <f t="shared" si="222"/>
        <v/>
      </c>
      <c r="AH718" s="125" t="str">
        <f t="shared" si="225"/>
        <v/>
      </c>
      <c r="AI718" s="64" t="str">
        <f t="shared" si="223"/>
        <v/>
      </c>
      <c r="AJ718" s="45" t="str">
        <f>IFERROR(IF(ISNUMBER('Opsparede løndele dec21-feb22'!K716),AI718+'Opsparede løndele dec21-feb22'!K716,AI718),"")</f>
        <v/>
      </c>
    </row>
    <row r="719" spans="1:36" x14ac:dyDescent="0.25">
      <c r="A719" s="50" t="str">
        <f t="shared" si="226"/>
        <v/>
      </c>
      <c r="B719" s="5"/>
      <c r="C719" s="6"/>
      <c r="D719" s="7"/>
      <c r="E719" s="8"/>
      <c r="F719" s="8"/>
      <c r="G719" s="58" t="str">
        <f t="shared" si="227"/>
        <v/>
      </c>
      <c r="H719" s="58" t="str">
        <f t="shared" si="227"/>
        <v/>
      </c>
      <c r="I719" s="58" t="str">
        <f t="shared" si="227"/>
        <v/>
      </c>
      <c r="K719" s="100" t="str">
        <f t="shared" si="224"/>
        <v/>
      </c>
      <c r="U719" s="101"/>
      <c r="V719" s="63" t="str">
        <f t="shared" si="214"/>
        <v/>
      </c>
      <c r="W719" s="63" t="str">
        <f t="shared" si="215"/>
        <v/>
      </c>
      <c r="X719" s="63" t="str">
        <f t="shared" si="216"/>
        <v/>
      </c>
      <c r="Y719" s="63" t="str">
        <f t="shared" si="217"/>
        <v/>
      </c>
      <c r="Z719" s="63" t="str">
        <f t="shared" si="218"/>
        <v/>
      </c>
      <c r="AA719" s="63" t="str">
        <f t="shared" si="219"/>
        <v/>
      </c>
      <c r="AB719" s="37"/>
      <c r="AC719" s="37"/>
      <c r="AD719" s="37"/>
      <c r="AE719" s="82" t="str">
        <f t="shared" si="220"/>
        <v/>
      </c>
      <c r="AF719" s="82" t="str">
        <f t="shared" si="221"/>
        <v/>
      </c>
      <c r="AG719" s="82" t="str">
        <f t="shared" si="222"/>
        <v/>
      </c>
      <c r="AH719" s="125" t="str">
        <f t="shared" si="225"/>
        <v/>
      </c>
      <c r="AI719" s="64" t="str">
        <f t="shared" si="223"/>
        <v/>
      </c>
      <c r="AJ719" s="45" t="str">
        <f>IFERROR(IF(ISNUMBER('Opsparede løndele dec21-feb22'!K717),AI719+'Opsparede løndele dec21-feb22'!K717,AI719),"")</f>
        <v/>
      </c>
    </row>
    <row r="720" spans="1:36" x14ac:dyDescent="0.25">
      <c r="A720" s="50" t="str">
        <f t="shared" si="226"/>
        <v/>
      </c>
      <c r="B720" s="5"/>
      <c r="C720" s="6"/>
      <c r="D720" s="7"/>
      <c r="E720" s="8"/>
      <c r="F720" s="8"/>
      <c r="G720" s="58" t="str">
        <f t="shared" si="227"/>
        <v/>
      </c>
      <c r="H720" s="58" t="str">
        <f t="shared" si="227"/>
        <v/>
      </c>
      <c r="I720" s="58" t="str">
        <f t="shared" si="227"/>
        <v/>
      </c>
      <c r="K720" s="100" t="str">
        <f t="shared" si="224"/>
        <v/>
      </c>
      <c r="U720" s="101"/>
      <c r="V720" s="63" t="str">
        <f t="shared" si="214"/>
        <v/>
      </c>
      <c r="W720" s="63" t="str">
        <f t="shared" si="215"/>
        <v/>
      </c>
      <c r="X720" s="63" t="str">
        <f t="shared" si="216"/>
        <v/>
      </c>
      <c r="Y720" s="63" t="str">
        <f t="shared" si="217"/>
        <v/>
      </c>
      <c r="Z720" s="63" t="str">
        <f t="shared" si="218"/>
        <v/>
      </c>
      <c r="AA720" s="63" t="str">
        <f t="shared" si="219"/>
        <v/>
      </c>
      <c r="AB720" s="37"/>
      <c r="AC720" s="37"/>
      <c r="AD720" s="37"/>
      <c r="AE720" s="82" t="str">
        <f t="shared" si="220"/>
        <v/>
      </c>
      <c r="AF720" s="82" t="str">
        <f t="shared" si="221"/>
        <v/>
      </c>
      <c r="AG720" s="82" t="str">
        <f t="shared" si="222"/>
        <v/>
      </c>
      <c r="AH720" s="125" t="str">
        <f t="shared" si="225"/>
        <v/>
      </c>
      <c r="AI720" s="64" t="str">
        <f t="shared" si="223"/>
        <v/>
      </c>
      <c r="AJ720" s="45" t="str">
        <f>IFERROR(IF(ISNUMBER('Opsparede løndele dec21-feb22'!K718),AI720+'Opsparede løndele dec21-feb22'!K718,AI720),"")</f>
        <v/>
      </c>
    </row>
    <row r="721" spans="1:36" x14ac:dyDescent="0.25">
      <c r="A721" s="50" t="str">
        <f t="shared" si="226"/>
        <v/>
      </c>
      <c r="B721" s="5"/>
      <c r="C721" s="6"/>
      <c r="D721" s="7"/>
      <c r="E721" s="8"/>
      <c r="F721" s="8"/>
      <c r="G721" s="58" t="str">
        <f t="shared" si="227"/>
        <v/>
      </c>
      <c r="H721" s="58" t="str">
        <f t="shared" si="227"/>
        <v/>
      </c>
      <c r="I721" s="58" t="str">
        <f t="shared" si="227"/>
        <v/>
      </c>
      <c r="K721" s="100" t="str">
        <f t="shared" si="224"/>
        <v/>
      </c>
      <c r="U721" s="101"/>
      <c r="V721" s="63" t="str">
        <f t="shared" si="214"/>
        <v/>
      </c>
      <c r="W721" s="63" t="str">
        <f t="shared" si="215"/>
        <v/>
      </c>
      <c r="X721" s="63" t="str">
        <f t="shared" si="216"/>
        <v/>
      </c>
      <c r="Y721" s="63" t="str">
        <f t="shared" si="217"/>
        <v/>
      </c>
      <c r="Z721" s="63" t="str">
        <f t="shared" si="218"/>
        <v/>
      </c>
      <c r="AA721" s="63" t="str">
        <f t="shared" si="219"/>
        <v/>
      </c>
      <c r="AB721" s="37"/>
      <c r="AC721" s="37"/>
      <c r="AD721" s="37"/>
      <c r="AE721" s="82" t="str">
        <f t="shared" si="220"/>
        <v/>
      </c>
      <c r="AF721" s="82" t="str">
        <f t="shared" si="221"/>
        <v/>
      </c>
      <c r="AG721" s="82" t="str">
        <f t="shared" si="222"/>
        <v/>
      </c>
      <c r="AH721" s="125" t="str">
        <f t="shared" si="225"/>
        <v/>
      </c>
      <c r="AI721" s="64" t="str">
        <f t="shared" si="223"/>
        <v/>
      </c>
      <c r="AJ721" s="45" t="str">
        <f>IFERROR(IF(ISNUMBER('Opsparede løndele dec21-feb22'!K719),AI721+'Opsparede løndele dec21-feb22'!K719,AI721),"")</f>
        <v/>
      </c>
    </row>
    <row r="722" spans="1:36" x14ac:dyDescent="0.25">
      <c r="A722" s="50" t="str">
        <f t="shared" si="226"/>
        <v/>
      </c>
      <c r="B722" s="5"/>
      <c r="C722" s="6"/>
      <c r="D722" s="7"/>
      <c r="E722" s="8"/>
      <c r="F722" s="8"/>
      <c r="G722" s="58" t="str">
        <f t="shared" si="227"/>
        <v/>
      </c>
      <c r="H722" s="58" t="str">
        <f t="shared" si="227"/>
        <v/>
      </c>
      <c r="I722" s="58" t="str">
        <f t="shared" si="227"/>
        <v/>
      </c>
      <c r="K722" s="100" t="str">
        <f t="shared" si="224"/>
        <v/>
      </c>
      <c r="U722" s="101"/>
      <c r="V722" s="63" t="str">
        <f t="shared" si="214"/>
        <v/>
      </c>
      <c r="W722" s="63" t="str">
        <f t="shared" si="215"/>
        <v/>
      </c>
      <c r="X722" s="63" t="str">
        <f t="shared" si="216"/>
        <v/>
      </c>
      <c r="Y722" s="63" t="str">
        <f t="shared" si="217"/>
        <v/>
      </c>
      <c r="Z722" s="63" t="str">
        <f t="shared" si="218"/>
        <v/>
      </c>
      <c r="AA722" s="63" t="str">
        <f t="shared" si="219"/>
        <v/>
      </c>
      <c r="AB722" s="37"/>
      <c r="AC722" s="37"/>
      <c r="AD722" s="37"/>
      <c r="AE722" s="82" t="str">
        <f t="shared" si="220"/>
        <v/>
      </c>
      <c r="AF722" s="82" t="str">
        <f t="shared" si="221"/>
        <v/>
      </c>
      <c r="AG722" s="82" t="str">
        <f t="shared" si="222"/>
        <v/>
      </c>
      <c r="AH722" s="125" t="str">
        <f t="shared" si="225"/>
        <v/>
      </c>
      <c r="AI722" s="64" t="str">
        <f t="shared" si="223"/>
        <v/>
      </c>
      <c r="AJ722" s="45" t="str">
        <f>IFERROR(IF(ISNUMBER('Opsparede løndele dec21-feb22'!K720),AI722+'Opsparede løndele dec21-feb22'!K720,AI722),"")</f>
        <v/>
      </c>
    </row>
    <row r="723" spans="1:36" x14ac:dyDescent="0.25">
      <c r="A723" s="50" t="str">
        <f t="shared" si="226"/>
        <v/>
      </c>
      <c r="B723" s="5"/>
      <c r="C723" s="6"/>
      <c r="D723" s="7"/>
      <c r="E723" s="8"/>
      <c r="F723" s="8"/>
      <c r="G723" s="58" t="str">
        <f t="shared" si="227"/>
        <v/>
      </c>
      <c r="H723" s="58" t="str">
        <f t="shared" si="227"/>
        <v/>
      </c>
      <c r="I723" s="58" t="str">
        <f t="shared" si="227"/>
        <v/>
      </c>
      <c r="K723" s="100" t="str">
        <f t="shared" si="224"/>
        <v/>
      </c>
      <c r="U723" s="101"/>
      <c r="V723" s="63" t="str">
        <f t="shared" si="214"/>
        <v/>
      </c>
      <c r="W723" s="63" t="str">
        <f t="shared" si="215"/>
        <v/>
      </c>
      <c r="X723" s="63" t="str">
        <f t="shared" si="216"/>
        <v/>
      </c>
      <c r="Y723" s="63" t="str">
        <f t="shared" si="217"/>
        <v/>
      </c>
      <c r="Z723" s="63" t="str">
        <f t="shared" si="218"/>
        <v/>
      </c>
      <c r="AA723" s="63" t="str">
        <f t="shared" si="219"/>
        <v/>
      </c>
      <c r="AB723" s="37"/>
      <c r="AC723" s="37"/>
      <c r="AD723" s="37"/>
      <c r="AE723" s="82" t="str">
        <f t="shared" si="220"/>
        <v/>
      </c>
      <c r="AF723" s="82" t="str">
        <f t="shared" si="221"/>
        <v/>
      </c>
      <c r="AG723" s="82" t="str">
        <f t="shared" si="222"/>
        <v/>
      </c>
      <c r="AH723" s="125" t="str">
        <f t="shared" si="225"/>
        <v/>
      </c>
      <c r="AI723" s="64" t="str">
        <f t="shared" si="223"/>
        <v/>
      </c>
      <c r="AJ723" s="45" t="str">
        <f>IFERROR(IF(ISNUMBER('Opsparede løndele dec21-feb22'!K721),AI723+'Opsparede løndele dec21-feb22'!K721,AI723),"")</f>
        <v/>
      </c>
    </row>
    <row r="724" spans="1:36" x14ac:dyDescent="0.25">
      <c r="A724" s="50" t="str">
        <f t="shared" si="226"/>
        <v/>
      </c>
      <c r="B724" s="5"/>
      <c r="C724" s="6"/>
      <c r="D724" s="7"/>
      <c r="E724" s="8"/>
      <c r="F724" s="8"/>
      <c r="G724" s="58" t="str">
        <f t="shared" si="227"/>
        <v/>
      </c>
      <c r="H724" s="58" t="str">
        <f t="shared" si="227"/>
        <v/>
      </c>
      <c r="I724" s="58" t="str">
        <f t="shared" si="227"/>
        <v/>
      </c>
      <c r="K724" s="100" t="str">
        <f t="shared" si="224"/>
        <v/>
      </c>
      <c r="U724" s="101"/>
      <c r="V724" s="63" t="str">
        <f t="shared" si="214"/>
        <v/>
      </c>
      <c r="W724" s="63" t="str">
        <f t="shared" si="215"/>
        <v/>
      </c>
      <c r="X724" s="63" t="str">
        <f t="shared" si="216"/>
        <v/>
      </c>
      <c r="Y724" s="63" t="str">
        <f t="shared" si="217"/>
        <v/>
      </c>
      <c r="Z724" s="63" t="str">
        <f t="shared" si="218"/>
        <v/>
      </c>
      <c r="AA724" s="63" t="str">
        <f t="shared" si="219"/>
        <v/>
      </c>
      <c r="AB724" s="37"/>
      <c r="AC724" s="37"/>
      <c r="AD724" s="37"/>
      <c r="AE724" s="82" t="str">
        <f t="shared" si="220"/>
        <v/>
      </c>
      <c r="AF724" s="82" t="str">
        <f t="shared" si="221"/>
        <v/>
      </c>
      <c r="AG724" s="82" t="str">
        <f t="shared" si="222"/>
        <v/>
      </c>
      <c r="AH724" s="125" t="str">
        <f t="shared" si="225"/>
        <v/>
      </c>
      <c r="AI724" s="64" t="str">
        <f t="shared" si="223"/>
        <v/>
      </c>
      <c r="AJ724" s="45" t="str">
        <f>IFERROR(IF(ISNUMBER('Opsparede løndele dec21-feb22'!K722),AI724+'Opsparede løndele dec21-feb22'!K722,AI724),"")</f>
        <v/>
      </c>
    </row>
    <row r="725" spans="1:36" x14ac:dyDescent="0.25">
      <c r="A725" s="50" t="str">
        <f t="shared" si="226"/>
        <v/>
      </c>
      <c r="B725" s="5"/>
      <c r="C725" s="6"/>
      <c r="D725" s="7"/>
      <c r="E725" s="8"/>
      <c r="F725" s="8"/>
      <c r="G725" s="58" t="str">
        <f t="shared" si="227"/>
        <v/>
      </c>
      <c r="H725" s="58" t="str">
        <f t="shared" si="227"/>
        <v/>
      </c>
      <c r="I725" s="58" t="str">
        <f t="shared" si="227"/>
        <v/>
      </c>
      <c r="K725" s="100" t="str">
        <f t="shared" si="224"/>
        <v/>
      </c>
      <c r="U725" s="101"/>
      <c r="V725" s="63" t="str">
        <f t="shared" si="214"/>
        <v/>
      </c>
      <c r="W725" s="63" t="str">
        <f t="shared" si="215"/>
        <v/>
      </c>
      <c r="X725" s="63" t="str">
        <f t="shared" si="216"/>
        <v/>
      </c>
      <c r="Y725" s="63" t="str">
        <f t="shared" si="217"/>
        <v/>
      </c>
      <c r="Z725" s="63" t="str">
        <f t="shared" si="218"/>
        <v/>
      </c>
      <c r="AA725" s="63" t="str">
        <f t="shared" si="219"/>
        <v/>
      </c>
      <c r="AB725" s="37"/>
      <c r="AC725" s="37"/>
      <c r="AD725" s="37"/>
      <c r="AE725" s="82" t="str">
        <f t="shared" si="220"/>
        <v/>
      </c>
      <c r="AF725" s="82" t="str">
        <f t="shared" si="221"/>
        <v/>
      </c>
      <c r="AG725" s="82" t="str">
        <f t="shared" si="222"/>
        <v/>
      </c>
      <c r="AH725" s="125" t="str">
        <f t="shared" si="225"/>
        <v/>
      </c>
      <c r="AI725" s="64" t="str">
        <f t="shared" si="223"/>
        <v/>
      </c>
      <c r="AJ725" s="45" t="str">
        <f>IFERROR(IF(ISNUMBER('Opsparede løndele dec21-feb22'!K723),AI725+'Opsparede løndele dec21-feb22'!K723,AI725),"")</f>
        <v/>
      </c>
    </row>
    <row r="726" spans="1:36" x14ac:dyDescent="0.25">
      <c r="A726" s="50" t="str">
        <f t="shared" si="226"/>
        <v/>
      </c>
      <c r="B726" s="5"/>
      <c r="C726" s="6"/>
      <c r="D726" s="7"/>
      <c r="E726" s="8"/>
      <c r="F726" s="8"/>
      <c r="G726" s="58" t="str">
        <f t="shared" si="227"/>
        <v/>
      </c>
      <c r="H726" s="58" t="str">
        <f t="shared" si="227"/>
        <v/>
      </c>
      <c r="I726" s="58" t="str">
        <f t="shared" si="227"/>
        <v/>
      </c>
      <c r="K726" s="100" t="str">
        <f t="shared" si="224"/>
        <v/>
      </c>
      <c r="U726" s="101"/>
      <c r="V726" s="63" t="str">
        <f t="shared" si="214"/>
        <v/>
      </c>
      <c r="W726" s="63" t="str">
        <f t="shared" si="215"/>
        <v/>
      </c>
      <c r="X726" s="63" t="str">
        <f t="shared" si="216"/>
        <v/>
      </c>
      <c r="Y726" s="63" t="str">
        <f t="shared" si="217"/>
        <v/>
      </c>
      <c r="Z726" s="63" t="str">
        <f t="shared" si="218"/>
        <v/>
      </c>
      <c r="AA726" s="63" t="str">
        <f t="shared" si="219"/>
        <v/>
      </c>
      <c r="AB726" s="37"/>
      <c r="AC726" s="37"/>
      <c r="AD726" s="37"/>
      <c r="AE726" s="82" t="str">
        <f t="shared" si="220"/>
        <v/>
      </c>
      <c r="AF726" s="82" t="str">
        <f t="shared" si="221"/>
        <v/>
      </c>
      <c r="AG726" s="82" t="str">
        <f t="shared" si="222"/>
        <v/>
      </c>
      <c r="AH726" s="125" t="str">
        <f t="shared" si="225"/>
        <v/>
      </c>
      <c r="AI726" s="64" t="str">
        <f t="shared" si="223"/>
        <v/>
      </c>
      <c r="AJ726" s="45" t="str">
        <f>IFERROR(IF(ISNUMBER('Opsparede løndele dec21-feb22'!K724),AI726+'Opsparede løndele dec21-feb22'!K724,AI726),"")</f>
        <v/>
      </c>
    </row>
    <row r="727" spans="1:36" x14ac:dyDescent="0.25">
      <c r="A727" s="50" t="str">
        <f t="shared" si="226"/>
        <v/>
      </c>
      <c r="B727" s="5"/>
      <c r="C727" s="6"/>
      <c r="D727" s="7"/>
      <c r="E727" s="8"/>
      <c r="F727" s="8"/>
      <c r="G727" s="58" t="str">
        <f t="shared" ref="G727:I736" si="228">IF(AND(ISNUMBER($E727),ISNUMBER($F727)),MAX(MIN(NETWORKDAYS(IF($E727&lt;=VLOOKUP(G$6,Matrix_antal_dage,5,FALSE),VLOOKUP(G$6,Matrix_antal_dage,5,FALSE),$E727),IF($F727&gt;=VLOOKUP(G$6,Matrix_antal_dage,6,FALSE),VLOOKUP(G$6,Matrix_antal_dage,6,FALSE),$F727),helligdage),VLOOKUP(G$6,Matrix_antal_dage,7,FALSE)),0),"")</f>
        <v/>
      </c>
      <c r="H727" s="58" t="str">
        <f t="shared" si="228"/>
        <v/>
      </c>
      <c r="I727" s="58" t="str">
        <f t="shared" si="228"/>
        <v/>
      </c>
      <c r="K727" s="100" t="str">
        <f t="shared" si="224"/>
        <v/>
      </c>
      <c r="U727" s="101"/>
      <c r="V727" s="63" t="str">
        <f t="shared" si="214"/>
        <v/>
      </c>
      <c r="W727" s="63" t="str">
        <f t="shared" si="215"/>
        <v/>
      </c>
      <c r="X727" s="63" t="str">
        <f t="shared" si="216"/>
        <v/>
      </c>
      <c r="Y727" s="63" t="str">
        <f t="shared" si="217"/>
        <v/>
      </c>
      <c r="Z727" s="63" t="str">
        <f t="shared" si="218"/>
        <v/>
      </c>
      <c r="AA727" s="63" t="str">
        <f t="shared" si="219"/>
        <v/>
      </c>
      <c r="AB727" s="37"/>
      <c r="AC727" s="37"/>
      <c r="AD727" s="37"/>
      <c r="AE727" s="82" t="str">
        <f t="shared" si="220"/>
        <v/>
      </c>
      <c r="AF727" s="82" t="str">
        <f t="shared" si="221"/>
        <v/>
      </c>
      <c r="AG727" s="82" t="str">
        <f t="shared" si="222"/>
        <v/>
      </c>
      <c r="AH727" s="125" t="str">
        <f t="shared" si="225"/>
        <v/>
      </c>
      <c r="AI727" s="64" t="str">
        <f t="shared" si="223"/>
        <v/>
      </c>
      <c r="AJ727" s="45" t="str">
        <f>IFERROR(IF(ISNUMBER('Opsparede løndele dec21-feb22'!K725),AI727+'Opsparede løndele dec21-feb22'!K725,AI727),"")</f>
        <v/>
      </c>
    </row>
    <row r="728" spans="1:36" x14ac:dyDescent="0.25">
      <c r="A728" s="50" t="str">
        <f t="shared" si="226"/>
        <v/>
      </c>
      <c r="B728" s="5"/>
      <c r="C728" s="6"/>
      <c r="D728" s="7"/>
      <c r="E728" s="8"/>
      <c r="F728" s="8"/>
      <c r="G728" s="58" t="str">
        <f t="shared" si="228"/>
        <v/>
      </c>
      <c r="H728" s="58" t="str">
        <f t="shared" si="228"/>
        <v/>
      </c>
      <c r="I728" s="58" t="str">
        <f t="shared" si="228"/>
        <v/>
      </c>
      <c r="K728" s="100" t="str">
        <f t="shared" si="224"/>
        <v/>
      </c>
      <c r="U728" s="101"/>
      <c r="V728" s="63" t="str">
        <f t="shared" si="214"/>
        <v/>
      </c>
      <c r="W728" s="63" t="str">
        <f t="shared" si="215"/>
        <v/>
      </c>
      <c r="X728" s="63" t="str">
        <f t="shared" si="216"/>
        <v/>
      </c>
      <c r="Y728" s="63" t="str">
        <f t="shared" si="217"/>
        <v/>
      </c>
      <c r="Z728" s="63" t="str">
        <f t="shared" si="218"/>
        <v/>
      </c>
      <c r="AA728" s="63" t="str">
        <f t="shared" si="219"/>
        <v/>
      </c>
      <c r="AB728" s="37"/>
      <c r="AC728" s="37"/>
      <c r="AD728" s="37"/>
      <c r="AE728" s="82" t="str">
        <f t="shared" si="220"/>
        <v/>
      </c>
      <c r="AF728" s="82" t="str">
        <f t="shared" si="221"/>
        <v/>
      </c>
      <c r="AG728" s="82" t="str">
        <f t="shared" si="222"/>
        <v/>
      </c>
      <c r="AH728" s="125" t="str">
        <f t="shared" si="225"/>
        <v/>
      </c>
      <c r="AI728" s="64" t="str">
        <f t="shared" si="223"/>
        <v/>
      </c>
      <c r="AJ728" s="45" t="str">
        <f>IFERROR(IF(ISNUMBER('Opsparede løndele dec21-feb22'!K726),AI728+'Opsparede løndele dec21-feb22'!K726,AI728),"")</f>
        <v/>
      </c>
    </row>
    <row r="729" spans="1:36" x14ac:dyDescent="0.25">
      <c r="A729" s="50" t="str">
        <f t="shared" si="226"/>
        <v/>
      </c>
      <c r="B729" s="5"/>
      <c r="C729" s="6"/>
      <c r="D729" s="7"/>
      <c r="E729" s="8"/>
      <c r="F729" s="8"/>
      <c r="G729" s="58" t="str">
        <f t="shared" si="228"/>
        <v/>
      </c>
      <c r="H729" s="58" t="str">
        <f t="shared" si="228"/>
        <v/>
      </c>
      <c r="I729" s="58" t="str">
        <f t="shared" si="228"/>
        <v/>
      </c>
      <c r="K729" s="100" t="str">
        <f t="shared" si="224"/>
        <v/>
      </c>
      <c r="U729" s="101"/>
      <c r="V729" s="63" t="str">
        <f t="shared" si="214"/>
        <v/>
      </c>
      <c r="W729" s="63" t="str">
        <f t="shared" si="215"/>
        <v/>
      </c>
      <c r="X729" s="63" t="str">
        <f t="shared" si="216"/>
        <v/>
      </c>
      <c r="Y729" s="63" t="str">
        <f t="shared" si="217"/>
        <v/>
      </c>
      <c r="Z729" s="63" t="str">
        <f t="shared" si="218"/>
        <v/>
      </c>
      <c r="AA729" s="63" t="str">
        <f t="shared" si="219"/>
        <v/>
      </c>
      <c r="AB729" s="37"/>
      <c r="AC729" s="37"/>
      <c r="AD729" s="37"/>
      <c r="AE729" s="82" t="str">
        <f t="shared" si="220"/>
        <v/>
      </c>
      <c r="AF729" s="82" t="str">
        <f t="shared" si="221"/>
        <v/>
      </c>
      <c r="AG729" s="82" t="str">
        <f t="shared" si="222"/>
        <v/>
      </c>
      <c r="AH729" s="125" t="str">
        <f t="shared" si="225"/>
        <v/>
      </c>
      <c r="AI729" s="64" t="str">
        <f t="shared" si="223"/>
        <v/>
      </c>
      <c r="AJ729" s="45" t="str">
        <f>IFERROR(IF(ISNUMBER('Opsparede løndele dec21-feb22'!K727),AI729+'Opsparede løndele dec21-feb22'!K727,AI729),"")</f>
        <v/>
      </c>
    </row>
    <row r="730" spans="1:36" x14ac:dyDescent="0.25">
      <c r="A730" s="50" t="str">
        <f t="shared" si="226"/>
        <v/>
      </c>
      <c r="B730" s="5"/>
      <c r="C730" s="6"/>
      <c r="D730" s="7"/>
      <c r="E730" s="8"/>
      <c r="F730" s="8"/>
      <c r="G730" s="58" t="str">
        <f t="shared" si="228"/>
        <v/>
      </c>
      <c r="H730" s="58" t="str">
        <f t="shared" si="228"/>
        <v/>
      </c>
      <c r="I730" s="58" t="str">
        <f t="shared" si="228"/>
        <v/>
      </c>
      <c r="K730" s="100" t="str">
        <f t="shared" si="224"/>
        <v/>
      </c>
      <c r="U730" s="101"/>
      <c r="V730" s="63" t="str">
        <f t="shared" si="214"/>
        <v/>
      </c>
      <c r="W730" s="63" t="str">
        <f t="shared" si="215"/>
        <v/>
      </c>
      <c r="X730" s="63" t="str">
        <f t="shared" si="216"/>
        <v/>
      </c>
      <c r="Y730" s="63" t="str">
        <f t="shared" si="217"/>
        <v/>
      </c>
      <c r="Z730" s="63" t="str">
        <f t="shared" si="218"/>
        <v/>
      </c>
      <c r="AA730" s="63" t="str">
        <f t="shared" si="219"/>
        <v/>
      </c>
      <c r="AB730" s="37"/>
      <c r="AC730" s="37"/>
      <c r="AD730" s="37"/>
      <c r="AE730" s="82" t="str">
        <f t="shared" si="220"/>
        <v/>
      </c>
      <c r="AF730" s="82" t="str">
        <f t="shared" si="221"/>
        <v/>
      </c>
      <c r="AG730" s="82" t="str">
        <f t="shared" si="222"/>
        <v/>
      </c>
      <c r="AH730" s="125" t="str">
        <f t="shared" si="225"/>
        <v/>
      </c>
      <c r="AI730" s="64" t="str">
        <f t="shared" si="223"/>
        <v/>
      </c>
      <c r="AJ730" s="45" t="str">
        <f>IFERROR(IF(ISNUMBER('Opsparede løndele dec21-feb22'!K728),AI730+'Opsparede løndele dec21-feb22'!K728,AI730),"")</f>
        <v/>
      </c>
    </row>
    <row r="731" spans="1:36" x14ac:dyDescent="0.25">
      <c r="A731" s="50" t="str">
        <f t="shared" si="226"/>
        <v/>
      </c>
      <c r="B731" s="5"/>
      <c r="C731" s="6"/>
      <c r="D731" s="7"/>
      <c r="E731" s="8"/>
      <c r="F731" s="8"/>
      <c r="G731" s="58" t="str">
        <f t="shared" si="228"/>
        <v/>
      </c>
      <c r="H731" s="58" t="str">
        <f t="shared" si="228"/>
        <v/>
      </c>
      <c r="I731" s="58" t="str">
        <f t="shared" si="228"/>
        <v/>
      </c>
      <c r="K731" s="100" t="str">
        <f t="shared" si="224"/>
        <v/>
      </c>
      <c r="U731" s="101"/>
      <c r="V731" s="63" t="str">
        <f t="shared" si="214"/>
        <v/>
      </c>
      <c r="W731" s="63" t="str">
        <f t="shared" si="215"/>
        <v/>
      </c>
      <c r="X731" s="63" t="str">
        <f t="shared" si="216"/>
        <v/>
      </c>
      <c r="Y731" s="63" t="str">
        <f t="shared" si="217"/>
        <v/>
      </c>
      <c r="Z731" s="63" t="str">
        <f t="shared" si="218"/>
        <v/>
      </c>
      <c r="AA731" s="63" t="str">
        <f t="shared" si="219"/>
        <v/>
      </c>
      <c r="AB731" s="37"/>
      <c r="AC731" s="37"/>
      <c r="AD731" s="37"/>
      <c r="AE731" s="82" t="str">
        <f t="shared" si="220"/>
        <v/>
      </c>
      <c r="AF731" s="82" t="str">
        <f t="shared" si="221"/>
        <v/>
      </c>
      <c r="AG731" s="82" t="str">
        <f t="shared" si="222"/>
        <v/>
      </c>
      <c r="AH731" s="125" t="str">
        <f t="shared" si="225"/>
        <v/>
      </c>
      <c r="AI731" s="64" t="str">
        <f t="shared" si="223"/>
        <v/>
      </c>
      <c r="AJ731" s="45" t="str">
        <f>IFERROR(IF(ISNUMBER('Opsparede løndele dec21-feb22'!K729),AI731+'Opsparede løndele dec21-feb22'!K729,AI731),"")</f>
        <v/>
      </c>
    </row>
    <row r="732" spans="1:36" x14ac:dyDescent="0.25">
      <c r="A732" s="50" t="str">
        <f t="shared" si="226"/>
        <v/>
      </c>
      <c r="B732" s="5"/>
      <c r="C732" s="6"/>
      <c r="D732" s="7"/>
      <c r="E732" s="8"/>
      <c r="F732" s="8"/>
      <c r="G732" s="58" t="str">
        <f t="shared" si="228"/>
        <v/>
      </c>
      <c r="H732" s="58" t="str">
        <f t="shared" si="228"/>
        <v/>
      </c>
      <c r="I732" s="58" t="str">
        <f t="shared" si="228"/>
        <v/>
      </c>
      <c r="K732" s="100" t="str">
        <f t="shared" si="224"/>
        <v/>
      </c>
      <c r="U732" s="101"/>
      <c r="V732" s="63" t="str">
        <f t="shared" si="214"/>
        <v/>
      </c>
      <c r="W732" s="63" t="str">
        <f t="shared" si="215"/>
        <v/>
      </c>
      <c r="X732" s="63" t="str">
        <f t="shared" si="216"/>
        <v/>
      </c>
      <c r="Y732" s="63" t="str">
        <f t="shared" si="217"/>
        <v/>
      </c>
      <c r="Z732" s="63" t="str">
        <f t="shared" si="218"/>
        <v/>
      </c>
      <c r="AA732" s="63" t="str">
        <f t="shared" si="219"/>
        <v/>
      </c>
      <c r="AB732" s="37"/>
      <c r="AC732" s="37"/>
      <c r="AD732" s="37"/>
      <c r="AE732" s="82" t="str">
        <f t="shared" si="220"/>
        <v/>
      </c>
      <c r="AF732" s="82" t="str">
        <f t="shared" si="221"/>
        <v/>
      </c>
      <c r="AG732" s="82" t="str">
        <f t="shared" si="222"/>
        <v/>
      </c>
      <c r="AH732" s="125" t="str">
        <f t="shared" si="225"/>
        <v/>
      </c>
      <c r="AI732" s="64" t="str">
        <f t="shared" si="223"/>
        <v/>
      </c>
      <c r="AJ732" s="45" t="str">
        <f>IFERROR(IF(ISNUMBER('Opsparede løndele dec21-feb22'!K730),AI732+'Opsparede løndele dec21-feb22'!K730,AI732),"")</f>
        <v/>
      </c>
    </row>
    <row r="733" spans="1:36" x14ac:dyDescent="0.25">
      <c r="A733" s="50" t="str">
        <f t="shared" si="226"/>
        <v/>
      </c>
      <c r="B733" s="5"/>
      <c r="C733" s="6"/>
      <c r="D733" s="7"/>
      <c r="E733" s="8"/>
      <c r="F733" s="8"/>
      <c r="G733" s="58" t="str">
        <f t="shared" si="228"/>
        <v/>
      </c>
      <c r="H733" s="58" t="str">
        <f t="shared" si="228"/>
        <v/>
      </c>
      <c r="I733" s="58" t="str">
        <f t="shared" si="228"/>
        <v/>
      </c>
      <c r="K733" s="100" t="str">
        <f t="shared" si="224"/>
        <v/>
      </c>
      <c r="U733" s="101"/>
      <c r="V733" s="63" t="str">
        <f t="shared" si="214"/>
        <v/>
      </c>
      <c r="W733" s="63" t="str">
        <f t="shared" si="215"/>
        <v/>
      </c>
      <c r="X733" s="63" t="str">
        <f t="shared" si="216"/>
        <v/>
      </c>
      <c r="Y733" s="63" t="str">
        <f t="shared" si="217"/>
        <v/>
      </c>
      <c r="Z733" s="63" t="str">
        <f t="shared" si="218"/>
        <v/>
      </c>
      <c r="AA733" s="63" t="str">
        <f t="shared" si="219"/>
        <v/>
      </c>
      <c r="AB733" s="37"/>
      <c r="AC733" s="37"/>
      <c r="AD733" s="37"/>
      <c r="AE733" s="82" t="str">
        <f t="shared" si="220"/>
        <v/>
      </c>
      <c r="AF733" s="82" t="str">
        <f t="shared" si="221"/>
        <v/>
      </c>
      <c r="AG733" s="82" t="str">
        <f t="shared" si="222"/>
        <v/>
      </c>
      <c r="AH733" s="125" t="str">
        <f t="shared" si="225"/>
        <v/>
      </c>
      <c r="AI733" s="64" t="str">
        <f t="shared" si="223"/>
        <v/>
      </c>
      <c r="AJ733" s="45" t="str">
        <f>IFERROR(IF(ISNUMBER('Opsparede løndele dec21-feb22'!K731),AI733+'Opsparede løndele dec21-feb22'!K731,AI733),"")</f>
        <v/>
      </c>
    </row>
    <row r="734" spans="1:36" x14ac:dyDescent="0.25">
      <c r="A734" s="50" t="str">
        <f t="shared" si="226"/>
        <v/>
      </c>
      <c r="B734" s="5"/>
      <c r="C734" s="6"/>
      <c r="D734" s="7"/>
      <c r="E734" s="8"/>
      <c r="F734" s="8"/>
      <c r="G734" s="58" t="str">
        <f t="shared" si="228"/>
        <v/>
      </c>
      <c r="H734" s="58" t="str">
        <f t="shared" si="228"/>
        <v/>
      </c>
      <c r="I734" s="58" t="str">
        <f t="shared" si="228"/>
        <v/>
      </c>
      <c r="K734" s="100" t="str">
        <f t="shared" si="224"/>
        <v/>
      </c>
      <c r="U734" s="101"/>
      <c r="V734" s="63" t="str">
        <f t="shared" si="214"/>
        <v/>
      </c>
      <c r="W734" s="63" t="str">
        <f t="shared" si="215"/>
        <v/>
      </c>
      <c r="X734" s="63" t="str">
        <f t="shared" si="216"/>
        <v/>
      </c>
      <c r="Y734" s="63" t="str">
        <f t="shared" si="217"/>
        <v/>
      </c>
      <c r="Z734" s="63" t="str">
        <f t="shared" si="218"/>
        <v/>
      </c>
      <c r="AA734" s="63" t="str">
        <f t="shared" si="219"/>
        <v/>
      </c>
      <c r="AB734" s="37"/>
      <c r="AC734" s="37"/>
      <c r="AD734" s="37"/>
      <c r="AE734" s="82" t="str">
        <f t="shared" si="220"/>
        <v/>
      </c>
      <c r="AF734" s="82" t="str">
        <f t="shared" si="221"/>
        <v/>
      </c>
      <c r="AG734" s="82" t="str">
        <f t="shared" si="222"/>
        <v/>
      </c>
      <c r="AH734" s="125" t="str">
        <f t="shared" si="225"/>
        <v/>
      </c>
      <c r="AI734" s="64" t="str">
        <f t="shared" si="223"/>
        <v/>
      </c>
      <c r="AJ734" s="45" t="str">
        <f>IFERROR(IF(ISNUMBER('Opsparede løndele dec21-feb22'!K732),AI734+'Opsparede løndele dec21-feb22'!K732,AI734),"")</f>
        <v/>
      </c>
    </row>
    <row r="735" spans="1:36" x14ac:dyDescent="0.25">
      <c r="A735" s="50" t="str">
        <f t="shared" si="226"/>
        <v/>
      </c>
      <c r="B735" s="5"/>
      <c r="C735" s="6"/>
      <c r="D735" s="7"/>
      <c r="E735" s="8"/>
      <c r="F735" s="8"/>
      <c r="G735" s="58" t="str">
        <f t="shared" si="228"/>
        <v/>
      </c>
      <c r="H735" s="58" t="str">
        <f t="shared" si="228"/>
        <v/>
      </c>
      <c r="I735" s="58" t="str">
        <f t="shared" si="228"/>
        <v/>
      </c>
      <c r="K735" s="100" t="str">
        <f t="shared" si="224"/>
        <v/>
      </c>
      <c r="U735" s="101"/>
      <c r="V735" s="63" t="str">
        <f t="shared" si="214"/>
        <v/>
      </c>
      <c r="W735" s="63" t="str">
        <f t="shared" si="215"/>
        <v/>
      </c>
      <c r="X735" s="63" t="str">
        <f t="shared" si="216"/>
        <v/>
      </c>
      <c r="Y735" s="63" t="str">
        <f t="shared" si="217"/>
        <v/>
      </c>
      <c r="Z735" s="63" t="str">
        <f t="shared" si="218"/>
        <v/>
      </c>
      <c r="AA735" s="63" t="str">
        <f t="shared" si="219"/>
        <v/>
      </c>
      <c r="AB735" s="37"/>
      <c r="AC735" s="37"/>
      <c r="AD735" s="37"/>
      <c r="AE735" s="82" t="str">
        <f t="shared" si="220"/>
        <v/>
      </c>
      <c r="AF735" s="82" t="str">
        <f t="shared" si="221"/>
        <v/>
      </c>
      <c r="AG735" s="82" t="str">
        <f t="shared" si="222"/>
        <v/>
      </c>
      <c r="AH735" s="125" t="str">
        <f t="shared" si="225"/>
        <v/>
      </c>
      <c r="AI735" s="64" t="str">
        <f t="shared" si="223"/>
        <v/>
      </c>
      <c r="AJ735" s="45" t="str">
        <f>IFERROR(IF(ISNUMBER('Opsparede løndele dec21-feb22'!K733),AI735+'Opsparede løndele dec21-feb22'!K733,AI735),"")</f>
        <v/>
      </c>
    </row>
    <row r="736" spans="1:36" x14ac:dyDescent="0.25">
      <c r="A736" s="50" t="str">
        <f t="shared" si="226"/>
        <v/>
      </c>
      <c r="B736" s="5"/>
      <c r="C736" s="6"/>
      <c r="D736" s="7"/>
      <c r="E736" s="8"/>
      <c r="F736" s="8"/>
      <c r="G736" s="58" t="str">
        <f t="shared" si="228"/>
        <v/>
      </c>
      <c r="H736" s="58" t="str">
        <f t="shared" si="228"/>
        <v/>
      </c>
      <c r="I736" s="58" t="str">
        <f t="shared" si="228"/>
        <v/>
      </c>
      <c r="K736" s="100" t="str">
        <f t="shared" si="224"/>
        <v/>
      </c>
      <c r="U736" s="101"/>
      <c r="V736" s="63" t="str">
        <f t="shared" si="214"/>
        <v/>
      </c>
      <c r="W736" s="63" t="str">
        <f t="shared" si="215"/>
        <v/>
      </c>
      <c r="X736" s="63" t="str">
        <f t="shared" si="216"/>
        <v/>
      </c>
      <c r="Y736" s="63" t="str">
        <f t="shared" si="217"/>
        <v/>
      </c>
      <c r="Z736" s="63" t="str">
        <f t="shared" si="218"/>
        <v/>
      </c>
      <c r="AA736" s="63" t="str">
        <f t="shared" si="219"/>
        <v/>
      </c>
      <c r="AB736" s="37"/>
      <c r="AC736" s="37"/>
      <c r="AD736" s="37"/>
      <c r="AE736" s="82" t="str">
        <f t="shared" si="220"/>
        <v/>
      </c>
      <c r="AF736" s="82" t="str">
        <f t="shared" si="221"/>
        <v/>
      </c>
      <c r="AG736" s="82" t="str">
        <f t="shared" si="222"/>
        <v/>
      </c>
      <c r="AH736" s="125" t="str">
        <f t="shared" si="225"/>
        <v/>
      </c>
      <c r="AI736" s="64" t="str">
        <f t="shared" si="223"/>
        <v/>
      </c>
      <c r="AJ736" s="45" t="str">
        <f>IFERROR(IF(ISNUMBER('Opsparede løndele dec21-feb22'!K734),AI736+'Opsparede løndele dec21-feb22'!K734,AI736),"")</f>
        <v/>
      </c>
    </row>
    <row r="737" spans="1:36" x14ac:dyDescent="0.25">
      <c r="A737" s="50" t="str">
        <f t="shared" si="226"/>
        <v/>
      </c>
      <c r="B737" s="5"/>
      <c r="C737" s="6"/>
      <c r="D737" s="7"/>
      <c r="E737" s="8"/>
      <c r="F737" s="8"/>
      <c r="G737" s="58" t="str">
        <f t="shared" ref="G737:I746" si="229">IF(AND(ISNUMBER($E737),ISNUMBER($F737)),MAX(MIN(NETWORKDAYS(IF($E737&lt;=VLOOKUP(G$6,Matrix_antal_dage,5,FALSE),VLOOKUP(G$6,Matrix_antal_dage,5,FALSE),$E737),IF($F737&gt;=VLOOKUP(G$6,Matrix_antal_dage,6,FALSE),VLOOKUP(G$6,Matrix_antal_dage,6,FALSE),$F737),helligdage),VLOOKUP(G$6,Matrix_antal_dage,7,FALSE)),0),"")</f>
        <v/>
      </c>
      <c r="H737" s="58" t="str">
        <f t="shared" si="229"/>
        <v/>
      </c>
      <c r="I737" s="58" t="str">
        <f t="shared" si="229"/>
        <v/>
      </c>
      <c r="K737" s="100" t="str">
        <f t="shared" si="224"/>
        <v/>
      </c>
      <c r="U737" s="101"/>
      <c r="V737" s="63" t="str">
        <f t="shared" si="214"/>
        <v/>
      </c>
      <c r="W737" s="63" t="str">
        <f t="shared" si="215"/>
        <v/>
      </c>
      <c r="X737" s="63" t="str">
        <f t="shared" si="216"/>
        <v/>
      </c>
      <c r="Y737" s="63" t="str">
        <f t="shared" si="217"/>
        <v/>
      </c>
      <c r="Z737" s="63" t="str">
        <f t="shared" si="218"/>
        <v/>
      </c>
      <c r="AA737" s="63" t="str">
        <f t="shared" si="219"/>
        <v/>
      </c>
      <c r="AB737" s="37"/>
      <c r="AC737" s="37"/>
      <c r="AD737" s="37"/>
      <c r="AE737" s="82" t="str">
        <f t="shared" si="220"/>
        <v/>
      </c>
      <c r="AF737" s="82" t="str">
        <f t="shared" si="221"/>
        <v/>
      </c>
      <c r="AG737" s="82" t="str">
        <f t="shared" si="222"/>
        <v/>
      </c>
      <c r="AH737" s="125" t="str">
        <f t="shared" si="225"/>
        <v/>
      </c>
      <c r="AI737" s="64" t="str">
        <f t="shared" si="223"/>
        <v/>
      </c>
      <c r="AJ737" s="45" t="str">
        <f>IFERROR(IF(ISNUMBER('Opsparede løndele dec21-feb22'!K735),AI737+'Opsparede løndele dec21-feb22'!K735,AI737),"")</f>
        <v/>
      </c>
    </row>
    <row r="738" spans="1:36" x14ac:dyDescent="0.25">
      <c r="A738" s="50" t="str">
        <f t="shared" si="226"/>
        <v/>
      </c>
      <c r="B738" s="5"/>
      <c r="C738" s="6"/>
      <c r="D738" s="7"/>
      <c r="E738" s="8"/>
      <c r="F738" s="8"/>
      <c r="G738" s="58" t="str">
        <f t="shared" si="229"/>
        <v/>
      </c>
      <c r="H738" s="58" t="str">
        <f t="shared" si="229"/>
        <v/>
      </c>
      <c r="I738" s="58" t="str">
        <f t="shared" si="229"/>
        <v/>
      </c>
      <c r="K738" s="100" t="str">
        <f t="shared" si="224"/>
        <v/>
      </c>
      <c r="U738" s="101"/>
      <c r="V738" s="63" t="str">
        <f t="shared" si="214"/>
        <v/>
      </c>
      <c r="W738" s="63" t="str">
        <f t="shared" si="215"/>
        <v/>
      </c>
      <c r="X738" s="63" t="str">
        <f t="shared" si="216"/>
        <v/>
      </c>
      <c r="Y738" s="63" t="str">
        <f t="shared" si="217"/>
        <v/>
      </c>
      <c r="Z738" s="63" t="str">
        <f t="shared" si="218"/>
        <v/>
      </c>
      <c r="AA738" s="63" t="str">
        <f t="shared" si="219"/>
        <v/>
      </c>
      <c r="AB738" s="37"/>
      <c r="AC738" s="37"/>
      <c r="AD738" s="37"/>
      <c r="AE738" s="82" t="str">
        <f t="shared" si="220"/>
        <v/>
      </c>
      <c r="AF738" s="82" t="str">
        <f t="shared" si="221"/>
        <v/>
      </c>
      <c r="AG738" s="82" t="str">
        <f t="shared" si="222"/>
        <v/>
      </c>
      <c r="AH738" s="125" t="str">
        <f t="shared" si="225"/>
        <v/>
      </c>
      <c r="AI738" s="64" t="str">
        <f t="shared" si="223"/>
        <v/>
      </c>
      <c r="AJ738" s="45" t="str">
        <f>IFERROR(IF(ISNUMBER('Opsparede løndele dec21-feb22'!K736),AI738+'Opsparede løndele dec21-feb22'!K736,AI738),"")</f>
        <v/>
      </c>
    </row>
    <row r="739" spans="1:36" x14ac:dyDescent="0.25">
      <c r="A739" s="50" t="str">
        <f t="shared" si="226"/>
        <v/>
      </c>
      <c r="B739" s="5"/>
      <c r="C739" s="6"/>
      <c r="D739" s="7"/>
      <c r="E739" s="8"/>
      <c r="F739" s="8"/>
      <c r="G739" s="58" t="str">
        <f t="shared" si="229"/>
        <v/>
      </c>
      <c r="H739" s="58" t="str">
        <f t="shared" si="229"/>
        <v/>
      </c>
      <c r="I739" s="58" t="str">
        <f t="shared" si="229"/>
        <v/>
      </c>
      <c r="K739" s="100" t="str">
        <f t="shared" si="224"/>
        <v/>
      </c>
      <c r="U739" s="101"/>
      <c r="V739" s="63" t="str">
        <f t="shared" si="214"/>
        <v/>
      </c>
      <c r="W739" s="63" t="str">
        <f t="shared" si="215"/>
        <v/>
      </c>
      <c r="X739" s="63" t="str">
        <f t="shared" si="216"/>
        <v/>
      </c>
      <c r="Y739" s="63" t="str">
        <f t="shared" si="217"/>
        <v/>
      </c>
      <c r="Z739" s="63" t="str">
        <f t="shared" si="218"/>
        <v/>
      </c>
      <c r="AA739" s="63" t="str">
        <f t="shared" si="219"/>
        <v/>
      </c>
      <c r="AB739" s="37"/>
      <c r="AC739" s="37"/>
      <c r="AD739" s="37"/>
      <c r="AE739" s="82" t="str">
        <f t="shared" si="220"/>
        <v/>
      </c>
      <c r="AF739" s="82" t="str">
        <f t="shared" si="221"/>
        <v/>
      </c>
      <c r="AG739" s="82" t="str">
        <f t="shared" si="222"/>
        <v/>
      </c>
      <c r="AH739" s="125" t="str">
        <f t="shared" si="225"/>
        <v/>
      </c>
      <c r="AI739" s="64" t="str">
        <f t="shared" si="223"/>
        <v/>
      </c>
      <c r="AJ739" s="45" t="str">
        <f>IFERROR(IF(ISNUMBER('Opsparede løndele dec21-feb22'!K737),AI739+'Opsparede løndele dec21-feb22'!K737,AI739),"")</f>
        <v/>
      </c>
    </row>
    <row r="740" spans="1:36" x14ac:dyDescent="0.25">
      <c r="A740" s="50" t="str">
        <f t="shared" si="226"/>
        <v/>
      </c>
      <c r="B740" s="5"/>
      <c r="C740" s="6"/>
      <c r="D740" s="7"/>
      <c r="E740" s="8"/>
      <c r="F740" s="8"/>
      <c r="G740" s="58" t="str">
        <f t="shared" si="229"/>
        <v/>
      </c>
      <c r="H740" s="58" t="str">
        <f t="shared" si="229"/>
        <v/>
      </c>
      <c r="I740" s="58" t="str">
        <f t="shared" si="229"/>
        <v/>
      </c>
      <c r="K740" s="100" t="str">
        <f t="shared" si="224"/>
        <v/>
      </c>
      <c r="U740" s="101"/>
      <c r="V740" s="63" t="str">
        <f t="shared" si="214"/>
        <v/>
      </c>
      <c r="W740" s="63" t="str">
        <f t="shared" si="215"/>
        <v/>
      </c>
      <c r="X740" s="63" t="str">
        <f t="shared" si="216"/>
        <v/>
      </c>
      <c r="Y740" s="63" t="str">
        <f t="shared" si="217"/>
        <v/>
      </c>
      <c r="Z740" s="63" t="str">
        <f t="shared" si="218"/>
        <v/>
      </c>
      <c r="AA740" s="63" t="str">
        <f t="shared" si="219"/>
        <v/>
      </c>
      <c r="AB740" s="37"/>
      <c r="AC740" s="37"/>
      <c r="AD740" s="37"/>
      <c r="AE740" s="82" t="str">
        <f t="shared" si="220"/>
        <v/>
      </c>
      <c r="AF740" s="82" t="str">
        <f t="shared" si="221"/>
        <v/>
      </c>
      <c r="AG740" s="82" t="str">
        <f t="shared" si="222"/>
        <v/>
      </c>
      <c r="AH740" s="125" t="str">
        <f t="shared" si="225"/>
        <v/>
      </c>
      <c r="AI740" s="64" t="str">
        <f t="shared" si="223"/>
        <v/>
      </c>
      <c r="AJ740" s="45" t="str">
        <f>IFERROR(IF(ISNUMBER('Opsparede løndele dec21-feb22'!K738),AI740+'Opsparede løndele dec21-feb22'!K738,AI740),"")</f>
        <v/>
      </c>
    </row>
    <row r="741" spans="1:36" x14ac:dyDescent="0.25">
      <c r="A741" s="50" t="str">
        <f t="shared" si="226"/>
        <v/>
      </c>
      <c r="B741" s="5"/>
      <c r="C741" s="6"/>
      <c r="D741" s="7"/>
      <c r="E741" s="8"/>
      <c r="F741" s="8"/>
      <c r="G741" s="58" t="str">
        <f t="shared" si="229"/>
        <v/>
      </c>
      <c r="H741" s="58" t="str">
        <f t="shared" si="229"/>
        <v/>
      </c>
      <c r="I741" s="58" t="str">
        <f t="shared" si="229"/>
        <v/>
      </c>
      <c r="K741" s="100" t="str">
        <f t="shared" si="224"/>
        <v/>
      </c>
      <c r="U741" s="101"/>
      <c r="V741" s="63" t="str">
        <f t="shared" si="214"/>
        <v/>
      </c>
      <c r="W741" s="63" t="str">
        <f t="shared" si="215"/>
        <v/>
      </c>
      <c r="X741" s="63" t="str">
        <f t="shared" si="216"/>
        <v/>
      </c>
      <c r="Y741" s="63" t="str">
        <f t="shared" si="217"/>
        <v/>
      </c>
      <c r="Z741" s="63" t="str">
        <f t="shared" si="218"/>
        <v/>
      </c>
      <c r="AA741" s="63" t="str">
        <f t="shared" si="219"/>
        <v/>
      </c>
      <c r="AB741" s="37"/>
      <c r="AC741" s="37"/>
      <c r="AD741" s="37"/>
      <c r="AE741" s="82" t="str">
        <f t="shared" si="220"/>
        <v/>
      </c>
      <c r="AF741" s="82" t="str">
        <f t="shared" si="221"/>
        <v/>
      </c>
      <c r="AG741" s="82" t="str">
        <f t="shared" si="222"/>
        <v/>
      </c>
      <c r="AH741" s="125" t="str">
        <f t="shared" si="225"/>
        <v/>
      </c>
      <c r="AI741" s="64" t="str">
        <f t="shared" si="223"/>
        <v/>
      </c>
      <c r="AJ741" s="45" t="str">
        <f>IFERROR(IF(ISNUMBER('Opsparede løndele dec21-feb22'!K739),AI741+'Opsparede løndele dec21-feb22'!K739,AI741),"")</f>
        <v/>
      </c>
    </row>
    <row r="742" spans="1:36" x14ac:dyDescent="0.25">
      <c r="A742" s="50" t="str">
        <f t="shared" si="226"/>
        <v/>
      </c>
      <c r="B742" s="5"/>
      <c r="C742" s="6"/>
      <c r="D742" s="7"/>
      <c r="E742" s="8"/>
      <c r="F742" s="8"/>
      <c r="G742" s="58" t="str">
        <f t="shared" si="229"/>
        <v/>
      </c>
      <c r="H742" s="58" t="str">
        <f t="shared" si="229"/>
        <v/>
      </c>
      <c r="I742" s="58" t="str">
        <f t="shared" si="229"/>
        <v/>
      </c>
      <c r="K742" s="100" t="str">
        <f t="shared" si="224"/>
        <v/>
      </c>
      <c r="U742" s="101"/>
      <c r="V742" s="63" t="str">
        <f t="shared" si="214"/>
        <v/>
      </c>
      <c r="W742" s="63" t="str">
        <f t="shared" si="215"/>
        <v/>
      </c>
      <c r="X742" s="63" t="str">
        <f t="shared" si="216"/>
        <v/>
      </c>
      <c r="Y742" s="63" t="str">
        <f t="shared" si="217"/>
        <v/>
      </c>
      <c r="Z742" s="63" t="str">
        <f t="shared" si="218"/>
        <v/>
      </c>
      <c r="AA742" s="63" t="str">
        <f t="shared" si="219"/>
        <v/>
      </c>
      <c r="AB742" s="37"/>
      <c r="AC742" s="37"/>
      <c r="AD742" s="37"/>
      <c r="AE742" s="82" t="str">
        <f t="shared" si="220"/>
        <v/>
      </c>
      <c r="AF742" s="82" t="str">
        <f t="shared" si="221"/>
        <v/>
      </c>
      <c r="AG742" s="82" t="str">
        <f t="shared" si="222"/>
        <v/>
      </c>
      <c r="AH742" s="125" t="str">
        <f t="shared" si="225"/>
        <v/>
      </c>
      <c r="AI742" s="64" t="str">
        <f t="shared" si="223"/>
        <v/>
      </c>
      <c r="AJ742" s="45" t="str">
        <f>IFERROR(IF(ISNUMBER('Opsparede løndele dec21-feb22'!K740),AI742+'Opsparede løndele dec21-feb22'!K740,AI742),"")</f>
        <v/>
      </c>
    </row>
    <row r="743" spans="1:36" x14ac:dyDescent="0.25">
      <c r="A743" s="50" t="str">
        <f t="shared" si="226"/>
        <v/>
      </c>
      <c r="B743" s="5"/>
      <c r="C743" s="6"/>
      <c r="D743" s="7"/>
      <c r="E743" s="8"/>
      <c r="F743" s="8"/>
      <c r="G743" s="58" t="str">
        <f t="shared" si="229"/>
        <v/>
      </c>
      <c r="H743" s="58" t="str">
        <f t="shared" si="229"/>
        <v/>
      </c>
      <c r="I743" s="58" t="str">
        <f t="shared" si="229"/>
        <v/>
      </c>
      <c r="K743" s="100" t="str">
        <f t="shared" si="224"/>
        <v/>
      </c>
      <c r="U743" s="101"/>
      <c r="V743" s="63" t="str">
        <f t="shared" si="214"/>
        <v/>
      </c>
      <c r="W743" s="63" t="str">
        <f t="shared" si="215"/>
        <v/>
      </c>
      <c r="X743" s="63" t="str">
        <f t="shared" si="216"/>
        <v/>
      </c>
      <c r="Y743" s="63" t="str">
        <f t="shared" si="217"/>
        <v/>
      </c>
      <c r="Z743" s="63" t="str">
        <f t="shared" si="218"/>
        <v/>
      </c>
      <c r="AA743" s="63" t="str">
        <f t="shared" si="219"/>
        <v/>
      </c>
      <c r="AB743" s="37"/>
      <c r="AC743" s="37"/>
      <c r="AD743" s="37"/>
      <c r="AE743" s="82" t="str">
        <f t="shared" si="220"/>
        <v/>
      </c>
      <c r="AF743" s="82" t="str">
        <f t="shared" si="221"/>
        <v/>
      </c>
      <c r="AG743" s="82" t="str">
        <f t="shared" si="222"/>
        <v/>
      </c>
      <c r="AH743" s="125" t="str">
        <f t="shared" si="225"/>
        <v/>
      </c>
      <c r="AI743" s="64" t="str">
        <f t="shared" si="223"/>
        <v/>
      </c>
      <c r="AJ743" s="45" t="str">
        <f>IFERROR(IF(ISNUMBER('Opsparede løndele dec21-feb22'!K741),AI743+'Opsparede løndele dec21-feb22'!K741,AI743),"")</f>
        <v/>
      </c>
    </row>
    <row r="744" spans="1:36" x14ac:dyDescent="0.25">
      <c r="A744" s="50" t="str">
        <f t="shared" si="226"/>
        <v/>
      </c>
      <c r="B744" s="5"/>
      <c r="C744" s="6"/>
      <c r="D744" s="7"/>
      <c r="E744" s="8"/>
      <c r="F744" s="8"/>
      <c r="G744" s="58" t="str">
        <f t="shared" si="229"/>
        <v/>
      </c>
      <c r="H744" s="58" t="str">
        <f t="shared" si="229"/>
        <v/>
      </c>
      <c r="I744" s="58" t="str">
        <f t="shared" si="229"/>
        <v/>
      </c>
      <c r="K744" s="100" t="str">
        <f t="shared" si="224"/>
        <v/>
      </c>
      <c r="U744" s="101"/>
      <c r="V744" s="63" t="str">
        <f t="shared" si="214"/>
        <v/>
      </c>
      <c r="W744" s="63" t="str">
        <f t="shared" si="215"/>
        <v/>
      </c>
      <c r="X744" s="63" t="str">
        <f t="shared" si="216"/>
        <v/>
      </c>
      <c r="Y744" s="63" t="str">
        <f t="shared" si="217"/>
        <v/>
      </c>
      <c r="Z744" s="63" t="str">
        <f t="shared" si="218"/>
        <v/>
      </c>
      <c r="AA744" s="63" t="str">
        <f t="shared" si="219"/>
        <v/>
      </c>
      <c r="AB744" s="37"/>
      <c r="AC744" s="37"/>
      <c r="AD744" s="37"/>
      <c r="AE744" s="82" t="str">
        <f t="shared" si="220"/>
        <v/>
      </c>
      <c r="AF744" s="82" t="str">
        <f t="shared" si="221"/>
        <v/>
      </c>
      <c r="AG744" s="82" t="str">
        <f t="shared" si="222"/>
        <v/>
      </c>
      <c r="AH744" s="125" t="str">
        <f t="shared" si="225"/>
        <v/>
      </c>
      <c r="AI744" s="64" t="str">
        <f t="shared" si="223"/>
        <v/>
      </c>
      <c r="AJ744" s="45" t="str">
        <f>IFERROR(IF(ISNUMBER('Opsparede løndele dec21-feb22'!K742),AI744+'Opsparede løndele dec21-feb22'!K742,AI744),"")</f>
        <v/>
      </c>
    </row>
    <row r="745" spans="1:36" x14ac:dyDescent="0.25">
      <c r="A745" s="50" t="str">
        <f t="shared" si="226"/>
        <v/>
      </c>
      <c r="B745" s="5"/>
      <c r="C745" s="6"/>
      <c r="D745" s="7"/>
      <c r="E745" s="8"/>
      <c r="F745" s="8"/>
      <c r="G745" s="58" t="str">
        <f t="shared" si="229"/>
        <v/>
      </c>
      <c r="H745" s="58" t="str">
        <f t="shared" si="229"/>
        <v/>
      </c>
      <c r="I745" s="58" t="str">
        <f t="shared" si="229"/>
        <v/>
      </c>
      <c r="K745" s="100" t="str">
        <f t="shared" si="224"/>
        <v/>
      </c>
      <c r="U745" s="101"/>
      <c r="V745" s="63" t="str">
        <f t="shared" si="214"/>
        <v/>
      </c>
      <c r="W745" s="63" t="str">
        <f t="shared" si="215"/>
        <v/>
      </c>
      <c r="X745" s="63" t="str">
        <f t="shared" si="216"/>
        <v/>
      </c>
      <c r="Y745" s="63" t="str">
        <f t="shared" si="217"/>
        <v/>
      </c>
      <c r="Z745" s="63" t="str">
        <f t="shared" si="218"/>
        <v/>
      </c>
      <c r="AA745" s="63" t="str">
        <f t="shared" si="219"/>
        <v/>
      </c>
      <c r="AB745" s="37"/>
      <c r="AC745" s="37"/>
      <c r="AD745" s="37"/>
      <c r="AE745" s="82" t="str">
        <f t="shared" si="220"/>
        <v/>
      </c>
      <c r="AF745" s="82" t="str">
        <f t="shared" si="221"/>
        <v/>
      </c>
      <c r="AG745" s="82" t="str">
        <f t="shared" si="222"/>
        <v/>
      </c>
      <c r="AH745" s="125" t="str">
        <f t="shared" si="225"/>
        <v/>
      </c>
      <c r="AI745" s="64" t="str">
        <f t="shared" si="223"/>
        <v/>
      </c>
      <c r="AJ745" s="45" t="str">
        <f>IFERROR(IF(ISNUMBER('Opsparede løndele dec21-feb22'!K743),AI745+'Opsparede løndele dec21-feb22'!K743,AI745),"")</f>
        <v/>
      </c>
    </row>
    <row r="746" spans="1:36" x14ac:dyDescent="0.25">
      <c r="A746" s="50" t="str">
        <f t="shared" si="226"/>
        <v/>
      </c>
      <c r="B746" s="5"/>
      <c r="C746" s="6"/>
      <c r="D746" s="7"/>
      <c r="E746" s="8"/>
      <c r="F746" s="8"/>
      <c r="G746" s="58" t="str">
        <f t="shared" si="229"/>
        <v/>
      </c>
      <c r="H746" s="58" t="str">
        <f t="shared" si="229"/>
        <v/>
      </c>
      <c r="I746" s="58" t="str">
        <f t="shared" si="229"/>
        <v/>
      </c>
      <c r="K746" s="100" t="str">
        <f t="shared" si="224"/>
        <v/>
      </c>
      <c r="U746" s="101"/>
      <c r="V746" s="63" t="str">
        <f t="shared" si="214"/>
        <v/>
      </c>
      <c r="W746" s="63" t="str">
        <f t="shared" si="215"/>
        <v/>
      </c>
      <c r="X746" s="63" t="str">
        <f t="shared" si="216"/>
        <v/>
      </c>
      <c r="Y746" s="63" t="str">
        <f t="shared" si="217"/>
        <v/>
      </c>
      <c r="Z746" s="63" t="str">
        <f t="shared" si="218"/>
        <v/>
      </c>
      <c r="AA746" s="63" t="str">
        <f t="shared" si="219"/>
        <v/>
      </c>
      <c r="AB746" s="37"/>
      <c r="AC746" s="37"/>
      <c r="AD746" s="37"/>
      <c r="AE746" s="82" t="str">
        <f t="shared" si="220"/>
        <v/>
      </c>
      <c r="AF746" s="82" t="str">
        <f t="shared" si="221"/>
        <v/>
      </c>
      <c r="AG746" s="82" t="str">
        <f t="shared" si="222"/>
        <v/>
      </c>
      <c r="AH746" s="125" t="str">
        <f t="shared" si="225"/>
        <v/>
      </c>
      <c r="AI746" s="64" t="str">
        <f t="shared" si="223"/>
        <v/>
      </c>
      <c r="AJ746" s="45" t="str">
        <f>IFERROR(IF(ISNUMBER('Opsparede løndele dec21-feb22'!K744),AI746+'Opsparede løndele dec21-feb22'!K744,AI746),"")</f>
        <v/>
      </c>
    </row>
    <row r="747" spans="1:36" x14ac:dyDescent="0.25">
      <c r="A747" s="50" t="str">
        <f t="shared" si="226"/>
        <v/>
      </c>
      <c r="B747" s="5"/>
      <c r="C747" s="6"/>
      <c r="D747" s="7"/>
      <c r="E747" s="8"/>
      <c r="F747" s="8"/>
      <c r="G747" s="58" t="str">
        <f t="shared" ref="G747:I756" si="230">IF(AND(ISNUMBER($E747),ISNUMBER($F747)),MAX(MIN(NETWORKDAYS(IF($E747&lt;=VLOOKUP(G$6,Matrix_antal_dage,5,FALSE),VLOOKUP(G$6,Matrix_antal_dage,5,FALSE),$E747),IF($F747&gt;=VLOOKUP(G$6,Matrix_antal_dage,6,FALSE),VLOOKUP(G$6,Matrix_antal_dage,6,FALSE),$F747),helligdage),VLOOKUP(G$6,Matrix_antal_dage,7,FALSE)),0),"")</f>
        <v/>
      </c>
      <c r="H747" s="58" t="str">
        <f t="shared" si="230"/>
        <v/>
      </c>
      <c r="I747" s="58" t="str">
        <f t="shared" si="230"/>
        <v/>
      </c>
      <c r="K747" s="100" t="str">
        <f t="shared" si="224"/>
        <v/>
      </c>
      <c r="U747" s="101"/>
      <c r="V747" s="63" t="str">
        <f t="shared" si="214"/>
        <v/>
      </c>
      <c r="W747" s="63" t="str">
        <f t="shared" si="215"/>
        <v/>
      </c>
      <c r="X747" s="63" t="str">
        <f t="shared" si="216"/>
        <v/>
      </c>
      <c r="Y747" s="63" t="str">
        <f t="shared" si="217"/>
        <v/>
      </c>
      <c r="Z747" s="63" t="str">
        <f t="shared" si="218"/>
        <v/>
      </c>
      <c r="AA747" s="63" t="str">
        <f t="shared" si="219"/>
        <v/>
      </c>
      <c r="AB747" s="37"/>
      <c r="AC747" s="37"/>
      <c r="AD747" s="37"/>
      <c r="AE747" s="82" t="str">
        <f t="shared" si="220"/>
        <v/>
      </c>
      <c r="AF747" s="82" t="str">
        <f t="shared" si="221"/>
        <v/>
      </c>
      <c r="AG747" s="82" t="str">
        <f t="shared" si="222"/>
        <v/>
      </c>
      <c r="AH747" s="125" t="str">
        <f t="shared" si="225"/>
        <v/>
      </c>
      <c r="AI747" s="64" t="str">
        <f t="shared" si="223"/>
        <v/>
      </c>
      <c r="AJ747" s="45" t="str">
        <f>IFERROR(IF(ISNUMBER('Opsparede løndele dec21-feb22'!K745),AI747+'Opsparede løndele dec21-feb22'!K745,AI747),"")</f>
        <v/>
      </c>
    </row>
    <row r="748" spans="1:36" x14ac:dyDescent="0.25">
      <c r="A748" s="50" t="str">
        <f t="shared" si="226"/>
        <v/>
      </c>
      <c r="B748" s="5"/>
      <c r="C748" s="6"/>
      <c r="D748" s="7"/>
      <c r="E748" s="8"/>
      <c r="F748" s="8"/>
      <c r="G748" s="58" t="str">
        <f t="shared" si="230"/>
        <v/>
      </c>
      <c r="H748" s="58" t="str">
        <f t="shared" si="230"/>
        <v/>
      </c>
      <c r="I748" s="58" t="str">
        <f t="shared" si="230"/>
        <v/>
      </c>
      <c r="K748" s="100" t="str">
        <f t="shared" si="224"/>
        <v/>
      </c>
      <c r="U748" s="101"/>
      <c r="V748" s="63" t="str">
        <f t="shared" si="214"/>
        <v/>
      </c>
      <c r="W748" s="63" t="str">
        <f t="shared" si="215"/>
        <v/>
      </c>
      <c r="X748" s="63" t="str">
        <f t="shared" si="216"/>
        <v/>
      </c>
      <c r="Y748" s="63" t="str">
        <f t="shared" si="217"/>
        <v/>
      </c>
      <c r="Z748" s="63" t="str">
        <f t="shared" si="218"/>
        <v/>
      </c>
      <c r="AA748" s="63" t="str">
        <f t="shared" si="219"/>
        <v/>
      </c>
      <c r="AB748" s="37"/>
      <c r="AC748" s="37"/>
      <c r="AD748" s="37"/>
      <c r="AE748" s="82" t="str">
        <f t="shared" si="220"/>
        <v/>
      </c>
      <c r="AF748" s="82" t="str">
        <f t="shared" si="221"/>
        <v/>
      </c>
      <c r="AG748" s="82" t="str">
        <f t="shared" si="222"/>
        <v/>
      </c>
      <c r="AH748" s="125" t="str">
        <f t="shared" si="225"/>
        <v/>
      </c>
      <c r="AI748" s="64" t="str">
        <f t="shared" si="223"/>
        <v/>
      </c>
      <c r="AJ748" s="45" t="str">
        <f>IFERROR(IF(ISNUMBER('Opsparede løndele dec21-feb22'!K746),AI748+'Opsparede løndele dec21-feb22'!K746,AI748),"")</f>
        <v/>
      </c>
    </row>
    <row r="749" spans="1:36" x14ac:dyDescent="0.25">
      <c r="A749" s="50" t="str">
        <f t="shared" si="226"/>
        <v/>
      </c>
      <c r="B749" s="5"/>
      <c r="C749" s="6"/>
      <c r="D749" s="7"/>
      <c r="E749" s="8"/>
      <c r="F749" s="8"/>
      <c r="G749" s="58" t="str">
        <f t="shared" si="230"/>
        <v/>
      </c>
      <c r="H749" s="58" t="str">
        <f t="shared" si="230"/>
        <v/>
      </c>
      <c r="I749" s="58" t="str">
        <f t="shared" si="230"/>
        <v/>
      </c>
      <c r="K749" s="100" t="str">
        <f t="shared" si="224"/>
        <v/>
      </c>
      <c r="U749" s="101"/>
      <c r="V749" s="63" t="str">
        <f t="shared" si="214"/>
        <v/>
      </c>
      <c r="W749" s="63" t="str">
        <f t="shared" si="215"/>
        <v/>
      </c>
      <c r="X749" s="63" t="str">
        <f t="shared" si="216"/>
        <v/>
      </c>
      <c r="Y749" s="63" t="str">
        <f t="shared" si="217"/>
        <v/>
      </c>
      <c r="Z749" s="63" t="str">
        <f t="shared" si="218"/>
        <v/>
      </c>
      <c r="AA749" s="63" t="str">
        <f t="shared" si="219"/>
        <v/>
      </c>
      <c r="AB749" s="37"/>
      <c r="AC749" s="37"/>
      <c r="AD749" s="37"/>
      <c r="AE749" s="82" t="str">
        <f t="shared" si="220"/>
        <v/>
      </c>
      <c r="AF749" s="82" t="str">
        <f t="shared" si="221"/>
        <v/>
      </c>
      <c r="AG749" s="82" t="str">
        <f t="shared" si="222"/>
        <v/>
      </c>
      <c r="AH749" s="125" t="str">
        <f t="shared" si="225"/>
        <v/>
      </c>
      <c r="AI749" s="64" t="str">
        <f t="shared" si="223"/>
        <v/>
      </c>
      <c r="AJ749" s="45" t="str">
        <f>IFERROR(IF(ISNUMBER('Opsparede løndele dec21-feb22'!K747),AI749+'Opsparede løndele dec21-feb22'!K747,AI749),"")</f>
        <v/>
      </c>
    </row>
    <row r="750" spans="1:36" x14ac:dyDescent="0.25">
      <c r="A750" s="50" t="str">
        <f t="shared" si="226"/>
        <v/>
      </c>
      <c r="B750" s="5"/>
      <c r="C750" s="6"/>
      <c r="D750" s="7"/>
      <c r="E750" s="8"/>
      <c r="F750" s="8"/>
      <c r="G750" s="58" t="str">
        <f t="shared" si="230"/>
        <v/>
      </c>
      <c r="H750" s="58" t="str">
        <f t="shared" si="230"/>
        <v/>
      </c>
      <c r="I750" s="58" t="str">
        <f t="shared" si="230"/>
        <v/>
      </c>
      <c r="K750" s="100" t="str">
        <f t="shared" si="224"/>
        <v/>
      </c>
      <c r="U750" s="101"/>
      <c r="V750" s="63" t="str">
        <f t="shared" si="214"/>
        <v/>
      </c>
      <c r="W750" s="63" t="str">
        <f t="shared" si="215"/>
        <v/>
      </c>
      <c r="X750" s="63" t="str">
        <f t="shared" si="216"/>
        <v/>
      </c>
      <c r="Y750" s="63" t="str">
        <f t="shared" si="217"/>
        <v/>
      </c>
      <c r="Z750" s="63" t="str">
        <f t="shared" si="218"/>
        <v/>
      </c>
      <c r="AA750" s="63" t="str">
        <f t="shared" si="219"/>
        <v/>
      </c>
      <c r="AB750" s="37"/>
      <c r="AC750" s="37"/>
      <c r="AD750" s="37"/>
      <c r="AE750" s="82" t="str">
        <f t="shared" si="220"/>
        <v/>
      </c>
      <c r="AF750" s="82" t="str">
        <f t="shared" si="221"/>
        <v/>
      </c>
      <c r="AG750" s="82" t="str">
        <f t="shared" si="222"/>
        <v/>
      </c>
      <c r="AH750" s="125" t="str">
        <f t="shared" si="225"/>
        <v/>
      </c>
      <c r="AI750" s="64" t="str">
        <f t="shared" si="223"/>
        <v/>
      </c>
      <c r="AJ750" s="45" t="str">
        <f>IFERROR(IF(ISNUMBER('Opsparede løndele dec21-feb22'!K748),AI750+'Opsparede løndele dec21-feb22'!K748,AI750),"")</f>
        <v/>
      </c>
    </row>
    <row r="751" spans="1:36" x14ac:dyDescent="0.25">
      <c r="A751" s="50" t="str">
        <f t="shared" si="226"/>
        <v/>
      </c>
      <c r="B751" s="5"/>
      <c r="C751" s="6"/>
      <c r="D751" s="7"/>
      <c r="E751" s="8"/>
      <c r="F751" s="8"/>
      <c r="G751" s="58" t="str">
        <f t="shared" si="230"/>
        <v/>
      </c>
      <c r="H751" s="58" t="str">
        <f t="shared" si="230"/>
        <v/>
      </c>
      <c r="I751" s="58" t="str">
        <f t="shared" si="230"/>
        <v/>
      </c>
      <c r="K751" s="100" t="str">
        <f t="shared" si="224"/>
        <v/>
      </c>
      <c r="U751" s="101"/>
      <c r="V751" s="63" t="str">
        <f t="shared" si="214"/>
        <v/>
      </c>
      <c r="W751" s="63" t="str">
        <f t="shared" si="215"/>
        <v/>
      </c>
      <c r="X751" s="63" t="str">
        <f t="shared" si="216"/>
        <v/>
      </c>
      <c r="Y751" s="63" t="str">
        <f t="shared" si="217"/>
        <v/>
      </c>
      <c r="Z751" s="63" t="str">
        <f t="shared" si="218"/>
        <v/>
      </c>
      <c r="AA751" s="63" t="str">
        <f t="shared" si="219"/>
        <v/>
      </c>
      <c r="AB751" s="37"/>
      <c r="AC751" s="37"/>
      <c r="AD751" s="37"/>
      <c r="AE751" s="82" t="str">
        <f t="shared" si="220"/>
        <v/>
      </c>
      <c r="AF751" s="82" t="str">
        <f t="shared" si="221"/>
        <v/>
      </c>
      <c r="AG751" s="82" t="str">
        <f t="shared" si="222"/>
        <v/>
      </c>
      <c r="AH751" s="125" t="str">
        <f t="shared" si="225"/>
        <v/>
      </c>
      <c r="AI751" s="64" t="str">
        <f t="shared" si="223"/>
        <v/>
      </c>
      <c r="AJ751" s="45" t="str">
        <f>IFERROR(IF(ISNUMBER('Opsparede løndele dec21-feb22'!K749),AI751+'Opsparede løndele dec21-feb22'!K749,AI751),"")</f>
        <v/>
      </c>
    </row>
    <row r="752" spans="1:36" x14ac:dyDescent="0.25">
      <c r="A752" s="50" t="str">
        <f t="shared" si="226"/>
        <v/>
      </c>
      <c r="B752" s="5"/>
      <c r="C752" s="6"/>
      <c r="D752" s="7"/>
      <c r="E752" s="8"/>
      <c r="F752" s="8"/>
      <c r="G752" s="58" t="str">
        <f t="shared" si="230"/>
        <v/>
      </c>
      <c r="H752" s="58" t="str">
        <f t="shared" si="230"/>
        <v/>
      </c>
      <c r="I752" s="58" t="str">
        <f t="shared" si="230"/>
        <v/>
      </c>
      <c r="K752" s="100" t="str">
        <f t="shared" si="224"/>
        <v/>
      </c>
      <c r="U752" s="101"/>
      <c r="V752" s="63" t="str">
        <f t="shared" si="214"/>
        <v/>
      </c>
      <c r="W752" s="63" t="str">
        <f t="shared" si="215"/>
        <v/>
      </c>
      <c r="X752" s="63" t="str">
        <f t="shared" si="216"/>
        <v/>
      </c>
      <c r="Y752" s="63" t="str">
        <f t="shared" si="217"/>
        <v/>
      </c>
      <c r="Z752" s="63" t="str">
        <f t="shared" si="218"/>
        <v/>
      </c>
      <c r="AA752" s="63" t="str">
        <f t="shared" si="219"/>
        <v/>
      </c>
      <c r="AB752" s="37"/>
      <c r="AC752" s="37"/>
      <c r="AD752" s="37"/>
      <c r="AE752" s="82" t="str">
        <f t="shared" si="220"/>
        <v/>
      </c>
      <c r="AF752" s="82" t="str">
        <f t="shared" si="221"/>
        <v/>
      </c>
      <c r="AG752" s="82" t="str">
        <f t="shared" si="222"/>
        <v/>
      </c>
      <c r="AH752" s="125" t="str">
        <f t="shared" si="225"/>
        <v/>
      </c>
      <c r="AI752" s="64" t="str">
        <f t="shared" si="223"/>
        <v/>
      </c>
      <c r="AJ752" s="45" t="str">
        <f>IFERROR(IF(ISNUMBER('Opsparede løndele dec21-feb22'!K750),AI752+'Opsparede løndele dec21-feb22'!K750,AI752),"")</f>
        <v/>
      </c>
    </row>
    <row r="753" spans="1:36" x14ac:dyDescent="0.25">
      <c r="A753" s="50" t="str">
        <f t="shared" si="226"/>
        <v/>
      </c>
      <c r="B753" s="5"/>
      <c r="C753" s="6"/>
      <c r="D753" s="7"/>
      <c r="E753" s="8"/>
      <c r="F753" s="8"/>
      <c r="G753" s="58" t="str">
        <f t="shared" si="230"/>
        <v/>
      </c>
      <c r="H753" s="58" t="str">
        <f t="shared" si="230"/>
        <v/>
      </c>
      <c r="I753" s="58" t="str">
        <f t="shared" si="230"/>
        <v/>
      </c>
      <c r="K753" s="100" t="str">
        <f t="shared" si="224"/>
        <v/>
      </c>
      <c r="U753" s="101"/>
      <c r="V753" s="63" t="str">
        <f t="shared" si="214"/>
        <v/>
      </c>
      <c r="W753" s="63" t="str">
        <f t="shared" si="215"/>
        <v/>
      </c>
      <c r="X753" s="63" t="str">
        <f t="shared" si="216"/>
        <v/>
      </c>
      <c r="Y753" s="63" t="str">
        <f t="shared" si="217"/>
        <v/>
      </c>
      <c r="Z753" s="63" t="str">
        <f t="shared" si="218"/>
        <v/>
      </c>
      <c r="AA753" s="63" t="str">
        <f t="shared" si="219"/>
        <v/>
      </c>
      <c r="AB753" s="37"/>
      <c r="AC753" s="37"/>
      <c r="AD753" s="37"/>
      <c r="AE753" s="82" t="str">
        <f t="shared" si="220"/>
        <v/>
      </c>
      <c r="AF753" s="82" t="str">
        <f t="shared" si="221"/>
        <v/>
      </c>
      <c r="AG753" s="82" t="str">
        <f t="shared" si="222"/>
        <v/>
      </c>
      <c r="AH753" s="125" t="str">
        <f t="shared" si="225"/>
        <v/>
      </c>
      <c r="AI753" s="64" t="str">
        <f t="shared" si="223"/>
        <v/>
      </c>
      <c r="AJ753" s="45" t="str">
        <f>IFERROR(IF(ISNUMBER('Opsparede løndele dec21-feb22'!K751),AI753+'Opsparede løndele dec21-feb22'!K751,AI753),"")</f>
        <v/>
      </c>
    </row>
    <row r="754" spans="1:36" x14ac:dyDescent="0.25">
      <c r="A754" s="50" t="str">
        <f t="shared" si="226"/>
        <v/>
      </c>
      <c r="B754" s="5"/>
      <c r="C754" s="6"/>
      <c r="D754" s="7"/>
      <c r="E754" s="8"/>
      <c r="F754" s="8"/>
      <c r="G754" s="58" t="str">
        <f t="shared" si="230"/>
        <v/>
      </c>
      <c r="H754" s="58" t="str">
        <f t="shared" si="230"/>
        <v/>
      </c>
      <c r="I754" s="58" t="str">
        <f t="shared" si="230"/>
        <v/>
      </c>
      <c r="K754" s="100" t="str">
        <f t="shared" si="224"/>
        <v/>
      </c>
      <c r="U754" s="101"/>
      <c r="V754" s="63" t="str">
        <f t="shared" si="214"/>
        <v/>
      </c>
      <c r="W754" s="63" t="str">
        <f t="shared" si="215"/>
        <v/>
      </c>
      <c r="X754" s="63" t="str">
        <f t="shared" si="216"/>
        <v/>
      </c>
      <c r="Y754" s="63" t="str">
        <f t="shared" si="217"/>
        <v/>
      </c>
      <c r="Z754" s="63" t="str">
        <f t="shared" si="218"/>
        <v/>
      </c>
      <c r="AA754" s="63" t="str">
        <f t="shared" si="219"/>
        <v/>
      </c>
      <c r="AB754" s="37"/>
      <c r="AC754" s="37"/>
      <c r="AD754" s="37"/>
      <c r="AE754" s="82" t="str">
        <f t="shared" si="220"/>
        <v/>
      </c>
      <c r="AF754" s="82" t="str">
        <f t="shared" si="221"/>
        <v/>
      </c>
      <c r="AG754" s="82" t="str">
        <f t="shared" si="222"/>
        <v/>
      </c>
      <c r="AH754" s="125" t="str">
        <f t="shared" si="225"/>
        <v/>
      </c>
      <c r="AI754" s="64" t="str">
        <f t="shared" si="223"/>
        <v/>
      </c>
      <c r="AJ754" s="45" t="str">
        <f>IFERROR(IF(ISNUMBER('Opsparede løndele dec21-feb22'!K752),AI754+'Opsparede løndele dec21-feb22'!K752,AI754),"")</f>
        <v/>
      </c>
    </row>
    <row r="755" spans="1:36" x14ac:dyDescent="0.25">
      <c r="A755" s="50" t="str">
        <f t="shared" si="226"/>
        <v/>
      </c>
      <c r="B755" s="5"/>
      <c r="C755" s="6"/>
      <c r="D755" s="7"/>
      <c r="E755" s="8"/>
      <c r="F755" s="8"/>
      <c r="G755" s="58" t="str">
        <f t="shared" si="230"/>
        <v/>
      </c>
      <c r="H755" s="58" t="str">
        <f t="shared" si="230"/>
        <v/>
      </c>
      <c r="I755" s="58" t="str">
        <f t="shared" si="230"/>
        <v/>
      </c>
      <c r="K755" s="100" t="str">
        <f t="shared" si="224"/>
        <v/>
      </c>
      <c r="U755" s="101"/>
      <c r="V755" s="63" t="str">
        <f t="shared" si="214"/>
        <v/>
      </c>
      <c r="W755" s="63" t="str">
        <f t="shared" si="215"/>
        <v/>
      </c>
      <c r="X755" s="63" t="str">
        <f t="shared" si="216"/>
        <v/>
      </c>
      <c r="Y755" s="63" t="str">
        <f t="shared" si="217"/>
        <v/>
      </c>
      <c r="Z755" s="63" t="str">
        <f t="shared" si="218"/>
        <v/>
      </c>
      <c r="AA755" s="63" t="str">
        <f t="shared" si="219"/>
        <v/>
      </c>
      <c r="AB755" s="37"/>
      <c r="AC755" s="37"/>
      <c r="AD755" s="37"/>
      <c r="AE755" s="82" t="str">
        <f t="shared" si="220"/>
        <v/>
      </c>
      <c r="AF755" s="82" t="str">
        <f t="shared" si="221"/>
        <v/>
      </c>
      <c r="AG755" s="82" t="str">
        <f t="shared" si="222"/>
        <v/>
      </c>
      <c r="AH755" s="125" t="str">
        <f t="shared" si="225"/>
        <v/>
      </c>
      <c r="AI755" s="64" t="str">
        <f t="shared" si="223"/>
        <v/>
      </c>
      <c r="AJ755" s="45" t="str">
        <f>IFERROR(IF(ISNUMBER('Opsparede løndele dec21-feb22'!K753),AI755+'Opsparede løndele dec21-feb22'!K753,AI755),"")</f>
        <v/>
      </c>
    </row>
    <row r="756" spans="1:36" x14ac:dyDescent="0.25">
      <c r="A756" s="50" t="str">
        <f t="shared" si="226"/>
        <v/>
      </c>
      <c r="B756" s="5"/>
      <c r="C756" s="6"/>
      <c r="D756" s="7"/>
      <c r="E756" s="8"/>
      <c r="F756" s="8"/>
      <c r="G756" s="58" t="str">
        <f t="shared" si="230"/>
        <v/>
      </c>
      <c r="H756" s="58" t="str">
        <f t="shared" si="230"/>
        <v/>
      </c>
      <c r="I756" s="58" t="str">
        <f t="shared" si="230"/>
        <v/>
      </c>
      <c r="K756" s="100" t="str">
        <f t="shared" si="224"/>
        <v/>
      </c>
      <c r="U756" s="101"/>
      <c r="V756" s="63" t="str">
        <f t="shared" si="214"/>
        <v/>
      </c>
      <c r="W756" s="63" t="str">
        <f t="shared" si="215"/>
        <v/>
      </c>
      <c r="X756" s="63" t="str">
        <f t="shared" si="216"/>
        <v/>
      </c>
      <c r="Y756" s="63" t="str">
        <f t="shared" si="217"/>
        <v/>
      </c>
      <c r="Z756" s="63" t="str">
        <f t="shared" si="218"/>
        <v/>
      </c>
      <c r="AA756" s="63" t="str">
        <f t="shared" si="219"/>
        <v/>
      </c>
      <c r="AB756" s="37"/>
      <c r="AC756" s="37"/>
      <c r="AD756" s="37"/>
      <c r="AE756" s="82" t="str">
        <f t="shared" si="220"/>
        <v/>
      </c>
      <c r="AF756" s="82" t="str">
        <f t="shared" si="221"/>
        <v/>
      </c>
      <c r="AG756" s="82" t="str">
        <f t="shared" si="222"/>
        <v/>
      </c>
      <c r="AH756" s="125" t="str">
        <f t="shared" si="225"/>
        <v/>
      </c>
      <c r="AI756" s="64" t="str">
        <f t="shared" si="223"/>
        <v/>
      </c>
      <c r="AJ756" s="45" t="str">
        <f>IFERROR(IF(ISNUMBER('Opsparede løndele dec21-feb22'!K754),AI756+'Opsparede løndele dec21-feb22'!K754,AI756),"")</f>
        <v/>
      </c>
    </row>
    <row r="757" spans="1:36" x14ac:dyDescent="0.25">
      <c r="A757" s="50" t="str">
        <f t="shared" si="226"/>
        <v/>
      </c>
      <c r="B757" s="5"/>
      <c r="C757" s="6"/>
      <c r="D757" s="7"/>
      <c r="E757" s="8"/>
      <c r="F757" s="8"/>
      <c r="G757" s="58" t="str">
        <f t="shared" ref="G757:I766" si="231">IF(AND(ISNUMBER($E757),ISNUMBER($F757)),MAX(MIN(NETWORKDAYS(IF($E757&lt;=VLOOKUP(G$6,Matrix_antal_dage,5,FALSE),VLOOKUP(G$6,Matrix_antal_dage,5,FALSE),$E757),IF($F757&gt;=VLOOKUP(G$6,Matrix_antal_dage,6,FALSE),VLOOKUP(G$6,Matrix_antal_dage,6,FALSE),$F757),helligdage),VLOOKUP(G$6,Matrix_antal_dage,7,FALSE)),0),"")</f>
        <v/>
      </c>
      <c r="H757" s="58" t="str">
        <f t="shared" si="231"/>
        <v/>
      </c>
      <c r="I757" s="58" t="str">
        <f t="shared" si="231"/>
        <v/>
      </c>
      <c r="K757" s="100" t="str">
        <f t="shared" si="224"/>
        <v/>
      </c>
      <c r="U757" s="101"/>
      <c r="V757" s="63" t="str">
        <f t="shared" si="214"/>
        <v/>
      </c>
      <c r="W757" s="63" t="str">
        <f t="shared" si="215"/>
        <v/>
      </c>
      <c r="X757" s="63" t="str">
        <f t="shared" si="216"/>
        <v/>
      </c>
      <c r="Y757" s="63" t="str">
        <f t="shared" si="217"/>
        <v/>
      </c>
      <c r="Z757" s="63" t="str">
        <f t="shared" si="218"/>
        <v/>
      </c>
      <c r="AA757" s="63" t="str">
        <f t="shared" si="219"/>
        <v/>
      </c>
      <c r="AB757" s="37"/>
      <c r="AC757" s="37"/>
      <c r="AD757" s="37"/>
      <c r="AE757" s="82" t="str">
        <f t="shared" si="220"/>
        <v/>
      </c>
      <c r="AF757" s="82" t="str">
        <f t="shared" si="221"/>
        <v/>
      </c>
      <c r="AG757" s="82" t="str">
        <f t="shared" si="222"/>
        <v/>
      </c>
      <c r="AH757" s="125" t="str">
        <f t="shared" si="225"/>
        <v/>
      </c>
      <c r="AI757" s="64" t="str">
        <f t="shared" si="223"/>
        <v/>
      </c>
      <c r="AJ757" s="45" t="str">
        <f>IFERROR(IF(ISNUMBER('Opsparede løndele dec21-feb22'!K755),AI757+'Opsparede løndele dec21-feb22'!K755,AI757),"")</f>
        <v/>
      </c>
    </row>
    <row r="758" spans="1:36" x14ac:dyDescent="0.25">
      <c r="A758" s="50" t="str">
        <f t="shared" si="226"/>
        <v/>
      </c>
      <c r="B758" s="5"/>
      <c r="C758" s="6"/>
      <c r="D758" s="7"/>
      <c r="E758" s="8"/>
      <c r="F758" s="8"/>
      <c r="G758" s="58" t="str">
        <f t="shared" si="231"/>
        <v/>
      </c>
      <c r="H758" s="58" t="str">
        <f t="shared" si="231"/>
        <v/>
      </c>
      <c r="I758" s="58" t="str">
        <f t="shared" si="231"/>
        <v/>
      </c>
      <c r="K758" s="100" t="str">
        <f t="shared" si="224"/>
        <v/>
      </c>
      <c r="U758" s="101"/>
      <c r="V758" s="63" t="str">
        <f t="shared" si="214"/>
        <v/>
      </c>
      <c r="W758" s="63" t="str">
        <f t="shared" si="215"/>
        <v/>
      </c>
      <c r="X758" s="63" t="str">
        <f t="shared" si="216"/>
        <v/>
      </c>
      <c r="Y758" s="63" t="str">
        <f t="shared" si="217"/>
        <v/>
      </c>
      <c r="Z758" s="63" t="str">
        <f t="shared" si="218"/>
        <v/>
      </c>
      <c r="AA758" s="63" t="str">
        <f t="shared" si="219"/>
        <v/>
      </c>
      <c r="AB758" s="37"/>
      <c r="AC758" s="37"/>
      <c r="AD758" s="37"/>
      <c r="AE758" s="82" t="str">
        <f t="shared" si="220"/>
        <v/>
      </c>
      <c r="AF758" s="82" t="str">
        <f t="shared" si="221"/>
        <v/>
      </c>
      <c r="AG758" s="82" t="str">
        <f t="shared" si="222"/>
        <v/>
      </c>
      <c r="AH758" s="125" t="str">
        <f t="shared" si="225"/>
        <v/>
      </c>
      <c r="AI758" s="64" t="str">
        <f t="shared" si="223"/>
        <v/>
      </c>
      <c r="AJ758" s="45" t="str">
        <f>IFERROR(IF(ISNUMBER('Opsparede løndele dec21-feb22'!K756),AI758+'Opsparede løndele dec21-feb22'!K756,AI758),"")</f>
        <v/>
      </c>
    </row>
    <row r="759" spans="1:36" x14ac:dyDescent="0.25">
      <c r="A759" s="50" t="str">
        <f t="shared" si="226"/>
        <v/>
      </c>
      <c r="B759" s="5"/>
      <c r="C759" s="6"/>
      <c r="D759" s="7"/>
      <c r="E759" s="8"/>
      <c r="F759" s="8"/>
      <c r="G759" s="58" t="str">
        <f t="shared" si="231"/>
        <v/>
      </c>
      <c r="H759" s="58" t="str">
        <f t="shared" si="231"/>
        <v/>
      </c>
      <c r="I759" s="58" t="str">
        <f t="shared" si="231"/>
        <v/>
      </c>
      <c r="K759" s="100" t="str">
        <f t="shared" si="224"/>
        <v/>
      </c>
      <c r="U759" s="101"/>
      <c r="V759" s="63" t="str">
        <f t="shared" si="214"/>
        <v/>
      </c>
      <c r="W759" s="63" t="str">
        <f t="shared" si="215"/>
        <v/>
      </c>
      <c r="X759" s="63" t="str">
        <f t="shared" si="216"/>
        <v/>
      </c>
      <c r="Y759" s="63" t="str">
        <f t="shared" si="217"/>
        <v/>
      </c>
      <c r="Z759" s="63" t="str">
        <f t="shared" si="218"/>
        <v/>
      </c>
      <c r="AA759" s="63" t="str">
        <f t="shared" si="219"/>
        <v/>
      </c>
      <c r="AB759" s="37"/>
      <c r="AC759" s="37"/>
      <c r="AD759" s="37"/>
      <c r="AE759" s="82" t="str">
        <f t="shared" si="220"/>
        <v/>
      </c>
      <c r="AF759" s="82" t="str">
        <f t="shared" si="221"/>
        <v/>
      </c>
      <c r="AG759" s="82" t="str">
        <f t="shared" si="222"/>
        <v/>
      </c>
      <c r="AH759" s="125" t="str">
        <f t="shared" si="225"/>
        <v/>
      </c>
      <c r="AI759" s="64" t="str">
        <f t="shared" si="223"/>
        <v/>
      </c>
      <c r="AJ759" s="45" t="str">
        <f>IFERROR(IF(ISNUMBER('Opsparede løndele dec21-feb22'!K757),AI759+'Opsparede løndele dec21-feb22'!K757,AI759),"")</f>
        <v/>
      </c>
    </row>
    <row r="760" spans="1:36" x14ac:dyDescent="0.25">
      <c r="A760" s="50" t="str">
        <f t="shared" si="226"/>
        <v/>
      </c>
      <c r="B760" s="5"/>
      <c r="C760" s="6"/>
      <c r="D760" s="7"/>
      <c r="E760" s="8"/>
      <c r="F760" s="8"/>
      <c r="G760" s="58" t="str">
        <f t="shared" si="231"/>
        <v/>
      </c>
      <c r="H760" s="58" t="str">
        <f t="shared" si="231"/>
        <v/>
      </c>
      <c r="I760" s="58" t="str">
        <f t="shared" si="231"/>
        <v/>
      </c>
      <c r="K760" s="100" t="str">
        <f t="shared" si="224"/>
        <v/>
      </c>
      <c r="U760" s="101"/>
      <c r="V760" s="63" t="str">
        <f t="shared" si="214"/>
        <v/>
      </c>
      <c r="W760" s="63" t="str">
        <f t="shared" si="215"/>
        <v/>
      </c>
      <c r="X760" s="63" t="str">
        <f t="shared" si="216"/>
        <v/>
      </c>
      <c r="Y760" s="63" t="str">
        <f t="shared" si="217"/>
        <v/>
      </c>
      <c r="Z760" s="63" t="str">
        <f t="shared" si="218"/>
        <v/>
      </c>
      <c r="AA760" s="63" t="str">
        <f t="shared" si="219"/>
        <v/>
      </c>
      <c r="AB760" s="37"/>
      <c r="AC760" s="37"/>
      <c r="AD760" s="37"/>
      <c r="AE760" s="82" t="str">
        <f t="shared" si="220"/>
        <v/>
      </c>
      <c r="AF760" s="82" t="str">
        <f t="shared" si="221"/>
        <v/>
      </c>
      <c r="AG760" s="82" t="str">
        <f t="shared" si="222"/>
        <v/>
      </c>
      <c r="AH760" s="125" t="str">
        <f t="shared" si="225"/>
        <v/>
      </c>
      <c r="AI760" s="64" t="str">
        <f t="shared" si="223"/>
        <v/>
      </c>
      <c r="AJ760" s="45" t="str">
        <f>IFERROR(IF(ISNUMBER('Opsparede løndele dec21-feb22'!K758),AI760+'Opsparede løndele dec21-feb22'!K758,AI760),"")</f>
        <v/>
      </c>
    </row>
    <row r="761" spans="1:36" x14ac:dyDescent="0.25">
      <c r="A761" s="50" t="str">
        <f t="shared" si="226"/>
        <v/>
      </c>
      <c r="B761" s="5"/>
      <c r="C761" s="6"/>
      <c r="D761" s="7"/>
      <c r="E761" s="8"/>
      <c r="F761" s="8"/>
      <c r="G761" s="58" t="str">
        <f t="shared" si="231"/>
        <v/>
      </c>
      <c r="H761" s="58" t="str">
        <f t="shared" si="231"/>
        <v/>
      </c>
      <c r="I761" s="58" t="str">
        <f t="shared" si="231"/>
        <v/>
      </c>
      <c r="K761" s="100" t="str">
        <f t="shared" si="224"/>
        <v/>
      </c>
      <c r="U761" s="101"/>
      <c r="V761" s="63" t="str">
        <f t="shared" si="214"/>
        <v/>
      </c>
      <c r="W761" s="63" t="str">
        <f t="shared" si="215"/>
        <v/>
      </c>
      <c r="X761" s="63" t="str">
        <f t="shared" si="216"/>
        <v/>
      </c>
      <c r="Y761" s="63" t="str">
        <f t="shared" si="217"/>
        <v/>
      </c>
      <c r="Z761" s="63" t="str">
        <f t="shared" si="218"/>
        <v/>
      </c>
      <c r="AA761" s="63" t="str">
        <f t="shared" si="219"/>
        <v/>
      </c>
      <c r="AB761" s="37"/>
      <c r="AC761" s="37"/>
      <c r="AD761" s="37"/>
      <c r="AE761" s="82" t="str">
        <f t="shared" si="220"/>
        <v/>
      </c>
      <c r="AF761" s="82" t="str">
        <f t="shared" si="221"/>
        <v/>
      </c>
      <c r="AG761" s="82" t="str">
        <f t="shared" si="222"/>
        <v/>
      </c>
      <c r="AH761" s="125" t="str">
        <f t="shared" si="225"/>
        <v/>
      </c>
      <c r="AI761" s="64" t="str">
        <f t="shared" si="223"/>
        <v/>
      </c>
      <c r="AJ761" s="45" t="str">
        <f>IFERROR(IF(ISNUMBER('Opsparede løndele dec21-feb22'!K759),AI761+'Opsparede løndele dec21-feb22'!K759,AI761),"")</f>
        <v/>
      </c>
    </row>
    <row r="762" spans="1:36" x14ac:dyDescent="0.25">
      <c r="A762" s="50" t="str">
        <f t="shared" si="226"/>
        <v/>
      </c>
      <c r="B762" s="5"/>
      <c r="C762" s="6"/>
      <c r="D762" s="7"/>
      <c r="E762" s="8"/>
      <c r="F762" s="8"/>
      <c r="G762" s="58" t="str">
        <f t="shared" si="231"/>
        <v/>
      </c>
      <c r="H762" s="58" t="str">
        <f t="shared" si="231"/>
        <v/>
      </c>
      <c r="I762" s="58" t="str">
        <f t="shared" si="231"/>
        <v/>
      </c>
      <c r="K762" s="100" t="str">
        <f t="shared" si="224"/>
        <v/>
      </c>
      <c r="U762" s="101"/>
      <c r="V762" s="63" t="str">
        <f t="shared" si="214"/>
        <v/>
      </c>
      <c r="W762" s="63" t="str">
        <f t="shared" si="215"/>
        <v/>
      </c>
      <c r="X762" s="63" t="str">
        <f t="shared" si="216"/>
        <v/>
      </c>
      <c r="Y762" s="63" t="str">
        <f t="shared" si="217"/>
        <v/>
      </c>
      <c r="Z762" s="63" t="str">
        <f t="shared" si="218"/>
        <v/>
      </c>
      <c r="AA762" s="63" t="str">
        <f t="shared" si="219"/>
        <v/>
      </c>
      <c r="AB762" s="37"/>
      <c r="AC762" s="37"/>
      <c r="AD762" s="37"/>
      <c r="AE762" s="82" t="str">
        <f t="shared" si="220"/>
        <v/>
      </c>
      <c r="AF762" s="82" t="str">
        <f t="shared" si="221"/>
        <v/>
      </c>
      <c r="AG762" s="82" t="str">
        <f t="shared" si="222"/>
        <v/>
      </c>
      <c r="AH762" s="125" t="str">
        <f t="shared" si="225"/>
        <v/>
      </c>
      <c r="AI762" s="64" t="str">
        <f t="shared" si="223"/>
        <v/>
      </c>
      <c r="AJ762" s="45" t="str">
        <f>IFERROR(IF(ISNUMBER('Opsparede løndele dec21-feb22'!K760),AI762+'Opsparede løndele dec21-feb22'!K760,AI762),"")</f>
        <v/>
      </c>
    </row>
    <row r="763" spans="1:36" x14ac:dyDescent="0.25">
      <c r="A763" s="50" t="str">
        <f t="shared" si="226"/>
        <v/>
      </c>
      <c r="B763" s="5"/>
      <c r="C763" s="6"/>
      <c r="D763" s="7"/>
      <c r="E763" s="8"/>
      <c r="F763" s="8"/>
      <c r="G763" s="58" t="str">
        <f t="shared" si="231"/>
        <v/>
      </c>
      <c r="H763" s="58" t="str">
        <f t="shared" si="231"/>
        <v/>
      </c>
      <c r="I763" s="58" t="str">
        <f t="shared" si="231"/>
        <v/>
      </c>
      <c r="K763" s="100" t="str">
        <f t="shared" si="224"/>
        <v/>
      </c>
      <c r="U763" s="101"/>
      <c r="V763" s="63" t="str">
        <f t="shared" si="214"/>
        <v/>
      </c>
      <c r="W763" s="63" t="str">
        <f t="shared" si="215"/>
        <v/>
      </c>
      <c r="X763" s="63" t="str">
        <f t="shared" si="216"/>
        <v/>
      </c>
      <c r="Y763" s="63" t="str">
        <f t="shared" si="217"/>
        <v/>
      </c>
      <c r="Z763" s="63" t="str">
        <f t="shared" si="218"/>
        <v/>
      </c>
      <c r="AA763" s="63" t="str">
        <f t="shared" si="219"/>
        <v/>
      </c>
      <c r="AB763" s="37"/>
      <c r="AC763" s="37"/>
      <c r="AD763" s="37"/>
      <c r="AE763" s="82" t="str">
        <f t="shared" si="220"/>
        <v/>
      </c>
      <c r="AF763" s="82" t="str">
        <f t="shared" si="221"/>
        <v/>
      </c>
      <c r="AG763" s="82" t="str">
        <f t="shared" si="222"/>
        <v/>
      </c>
      <c r="AH763" s="125" t="str">
        <f t="shared" si="225"/>
        <v/>
      </c>
      <c r="AI763" s="64" t="str">
        <f t="shared" si="223"/>
        <v/>
      </c>
      <c r="AJ763" s="45" t="str">
        <f>IFERROR(IF(ISNUMBER('Opsparede løndele dec21-feb22'!K761),AI763+'Opsparede løndele dec21-feb22'!K761,AI763),"")</f>
        <v/>
      </c>
    </row>
    <row r="764" spans="1:36" x14ac:dyDescent="0.25">
      <c r="A764" s="50" t="str">
        <f t="shared" si="226"/>
        <v/>
      </c>
      <c r="B764" s="5"/>
      <c r="C764" s="6"/>
      <c r="D764" s="7"/>
      <c r="E764" s="8"/>
      <c r="F764" s="8"/>
      <c r="G764" s="58" t="str">
        <f t="shared" si="231"/>
        <v/>
      </c>
      <c r="H764" s="58" t="str">
        <f t="shared" si="231"/>
        <v/>
      </c>
      <c r="I764" s="58" t="str">
        <f t="shared" si="231"/>
        <v/>
      </c>
      <c r="K764" s="100" t="str">
        <f t="shared" si="224"/>
        <v/>
      </c>
      <c r="U764" s="101"/>
      <c r="V764" s="63" t="str">
        <f t="shared" si="214"/>
        <v/>
      </c>
      <c r="W764" s="63" t="str">
        <f t="shared" si="215"/>
        <v/>
      </c>
      <c r="X764" s="63" t="str">
        <f t="shared" si="216"/>
        <v/>
      </c>
      <c r="Y764" s="63" t="str">
        <f t="shared" si="217"/>
        <v/>
      </c>
      <c r="Z764" s="63" t="str">
        <f t="shared" si="218"/>
        <v/>
      </c>
      <c r="AA764" s="63" t="str">
        <f t="shared" si="219"/>
        <v/>
      </c>
      <c r="AB764" s="37"/>
      <c r="AC764" s="37"/>
      <c r="AD764" s="37"/>
      <c r="AE764" s="82" t="str">
        <f t="shared" si="220"/>
        <v/>
      </c>
      <c r="AF764" s="82" t="str">
        <f t="shared" si="221"/>
        <v/>
      </c>
      <c r="AG764" s="82" t="str">
        <f t="shared" si="222"/>
        <v/>
      </c>
      <c r="AH764" s="125" t="str">
        <f t="shared" si="225"/>
        <v/>
      </c>
      <c r="AI764" s="64" t="str">
        <f t="shared" si="223"/>
        <v/>
      </c>
      <c r="AJ764" s="45" t="str">
        <f>IFERROR(IF(ISNUMBER('Opsparede løndele dec21-feb22'!K762),AI764+'Opsparede løndele dec21-feb22'!K762,AI764),"")</f>
        <v/>
      </c>
    </row>
    <row r="765" spans="1:36" x14ac:dyDescent="0.25">
      <c r="A765" s="50" t="str">
        <f t="shared" si="226"/>
        <v/>
      </c>
      <c r="B765" s="5"/>
      <c r="C765" s="6"/>
      <c r="D765" s="7"/>
      <c r="E765" s="8"/>
      <c r="F765" s="8"/>
      <c r="G765" s="58" t="str">
        <f t="shared" si="231"/>
        <v/>
      </c>
      <c r="H765" s="58" t="str">
        <f t="shared" si="231"/>
        <v/>
      </c>
      <c r="I765" s="58" t="str">
        <f t="shared" si="231"/>
        <v/>
      </c>
      <c r="K765" s="100" t="str">
        <f t="shared" si="224"/>
        <v/>
      </c>
      <c r="U765" s="101"/>
      <c r="V765" s="63" t="str">
        <f t="shared" si="214"/>
        <v/>
      </c>
      <c r="W765" s="63" t="str">
        <f t="shared" si="215"/>
        <v/>
      </c>
      <c r="X765" s="63" t="str">
        <f t="shared" si="216"/>
        <v/>
      </c>
      <c r="Y765" s="63" t="str">
        <f t="shared" si="217"/>
        <v/>
      </c>
      <c r="Z765" s="63" t="str">
        <f t="shared" si="218"/>
        <v/>
      </c>
      <c r="AA765" s="63" t="str">
        <f t="shared" si="219"/>
        <v/>
      </c>
      <c r="AB765" s="37"/>
      <c r="AC765" s="37"/>
      <c r="AD765" s="37"/>
      <c r="AE765" s="82" t="str">
        <f t="shared" si="220"/>
        <v/>
      </c>
      <c r="AF765" s="82" t="str">
        <f t="shared" si="221"/>
        <v/>
      </c>
      <c r="AG765" s="82" t="str">
        <f t="shared" si="222"/>
        <v/>
      </c>
      <c r="AH765" s="125" t="str">
        <f t="shared" si="225"/>
        <v/>
      </c>
      <c r="AI765" s="64" t="str">
        <f t="shared" si="223"/>
        <v/>
      </c>
      <c r="AJ765" s="45" t="str">
        <f>IFERROR(IF(ISNUMBER('Opsparede løndele dec21-feb22'!K763),AI765+'Opsparede løndele dec21-feb22'!K763,AI765),"")</f>
        <v/>
      </c>
    </row>
    <row r="766" spans="1:36" x14ac:dyDescent="0.25">
      <c r="A766" s="50" t="str">
        <f t="shared" si="226"/>
        <v/>
      </c>
      <c r="B766" s="5"/>
      <c r="C766" s="6"/>
      <c r="D766" s="7"/>
      <c r="E766" s="8"/>
      <c r="F766" s="8"/>
      <c r="G766" s="58" t="str">
        <f t="shared" si="231"/>
        <v/>
      </c>
      <c r="H766" s="58" t="str">
        <f t="shared" si="231"/>
        <v/>
      </c>
      <c r="I766" s="58" t="str">
        <f t="shared" si="231"/>
        <v/>
      </c>
      <c r="K766" s="100" t="str">
        <f t="shared" si="224"/>
        <v/>
      </c>
      <c r="U766" s="101"/>
      <c r="V766" s="63" t="str">
        <f t="shared" si="214"/>
        <v/>
      </c>
      <c r="W766" s="63" t="str">
        <f t="shared" si="215"/>
        <v/>
      </c>
      <c r="X766" s="63" t="str">
        <f t="shared" si="216"/>
        <v/>
      </c>
      <c r="Y766" s="63" t="str">
        <f t="shared" si="217"/>
        <v/>
      </c>
      <c r="Z766" s="63" t="str">
        <f t="shared" si="218"/>
        <v/>
      </c>
      <c r="AA766" s="63" t="str">
        <f t="shared" si="219"/>
        <v/>
      </c>
      <c r="AB766" s="37"/>
      <c r="AC766" s="37"/>
      <c r="AD766" s="37"/>
      <c r="AE766" s="82" t="str">
        <f t="shared" si="220"/>
        <v/>
      </c>
      <c r="AF766" s="82" t="str">
        <f t="shared" si="221"/>
        <v/>
      </c>
      <c r="AG766" s="82" t="str">
        <f t="shared" si="222"/>
        <v/>
      </c>
      <c r="AH766" s="125" t="str">
        <f t="shared" si="225"/>
        <v/>
      </c>
      <c r="AI766" s="64" t="str">
        <f t="shared" si="223"/>
        <v/>
      </c>
      <c r="AJ766" s="45" t="str">
        <f>IFERROR(IF(ISNUMBER('Opsparede løndele dec21-feb22'!K764),AI766+'Opsparede løndele dec21-feb22'!K764,AI766),"")</f>
        <v/>
      </c>
    </row>
    <row r="767" spans="1:36" x14ac:dyDescent="0.25">
      <c r="A767" s="50" t="str">
        <f t="shared" si="226"/>
        <v/>
      </c>
      <c r="B767" s="5"/>
      <c r="C767" s="6"/>
      <c r="D767" s="7"/>
      <c r="E767" s="8"/>
      <c r="F767" s="8"/>
      <c r="G767" s="58" t="str">
        <f t="shared" ref="G767:I776" si="232">IF(AND(ISNUMBER($E767),ISNUMBER($F767)),MAX(MIN(NETWORKDAYS(IF($E767&lt;=VLOOKUP(G$6,Matrix_antal_dage,5,FALSE),VLOOKUP(G$6,Matrix_antal_dage,5,FALSE),$E767),IF($F767&gt;=VLOOKUP(G$6,Matrix_antal_dage,6,FALSE),VLOOKUP(G$6,Matrix_antal_dage,6,FALSE),$F767),helligdage),VLOOKUP(G$6,Matrix_antal_dage,7,FALSE)),0),"")</f>
        <v/>
      </c>
      <c r="H767" s="58" t="str">
        <f t="shared" si="232"/>
        <v/>
      </c>
      <c r="I767" s="58" t="str">
        <f t="shared" si="232"/>
        <v/>
      </c>
      <c r="K767" s="100" t="str">
        <f t="shared" si="224"/>
        <v/>
      </c>
      <c r="U767" s="101"/>
      <c r="V767" s="63" t="str">
        <f t="shared" si="214"/>
        <v/>
      </c>
      <c r="W767" s="63" t="str">
        <f t="shared" si="215"/>
        <v/>
      </c>
      <c r="X767" s="63" t="str">
        <f t="shared" si="216"/>
        <v/>
      </c>
      <c r="Y767" s="63" t="str">
        <f t="shared" si="217"/>
        <v/>
      </c>
      <c r="Z767" s="63" t="str">
        <f t="shared" si="218"/>
        <v/>
      </c>
      <c r="AA767" s="63" t="str">
        <f t="shared" si="219"/>
        <v/>
      </c>
      <c r="AB767" s="37"/>
      <c r="AC767" s="37"/>
      <c r="AD767" s="37"/>
      <c r="AE767" s="82" t="str">
        <f t="shared" si="220"/>
        <v/>
      </c>
      <c r="AF767" s="82" t="str">
        <f t="shared" si="221"/>
        <v/>
      </c>
      <c r="AG767" s="82" t="str">
        <f t="shared" si="222"/>
        <v/>
      </c>
      <c r="AH767" s="125" t="str">
        <f t="shared" si="225"/>
        <v/>
      </c>
      <c r="AI767" s="64" t="str">
        <f t="shared" si="223"/>
        <v/>
      </c>
      <c r="AJ767" s="45" t="str">
        <f>IFERROR(IF(ISNUMBER('Opsparede løndele dec21-feb22'!K765),AI767+'Opsparede løndele dec21-feb22'!K765,AI767),"")</f>
        <v/>
      </c>
    </row>
    <row r="768" spans="1:36" x14ac:dyDescent="0.25">
      <c r="A768" s="50" t="str">
        <f t="shared" si="226"/>
        <v/>
      </c>
      <c r="B768" s="5"/>
      <c r="C768" s="6"/>
      <c r="D768" s="7"/>
      <c r="E768" s="8"/>
      <c r="F768" s="8"/>
      <c r="G768" s="58" t="str">
        <f t="shared" si="232"/>
        <v/>
      </c>
      <c r="H768" s="58" t="str">
        <f t="shared" si="232"/>
        <v/>
      </c>
      <c r="I768" s="58" t="str">
        <f t="shared" si="232"/>
        <v/>
      </c>
      <c r="K768" s="100" t="str">
        <f t="shared" si="224"/>
        <v/>
      </c>
      <c r="U768" s="101"/>
      <c r="V768" s="63" t="str">
        <f t="shared" si="214"/>
        <v/>
      </c>
      <c r="W768" s="63" t="str">
        <f t="shared" si="215"/>
        <v/>
      </c>
      <c r="X768" s="63" t="str">
        <f t="shared" si="216"/>
        <v/>
      </c>
      <c r="Y768" s="63" t="str">
        <f t="shared" si="217"/>
        <v/>
      </c>
      <c r="Z768" s="63" t="str">
        <f t="shared" si="218"/>
        <v/>
      </c>
      <c r="AA768" s="63" t="str">
        <f t="shared" si="219"/>
        <v/>
      </c>
      <c r="AB768" s="37"/>
      <c r="AC768" s="37"/>
      <c r="AD768" s="37"/>
      <c r="AE768" s="82" t="str">
        <f t="shared" si="220"/>
        <v/>
      </c>
      <c r="AF768" s="82" t="str">
        <f t="shared" si="221"/>
        <v/>
      </c>
      <c r="AG768" s="82" t="str">
        <f t="shared" si="222"/>
        <v/>
      </c>
      <c r="AH768" s="125" t="str">
        <f t="shared" si="225"/>
        <v/>
      </c>
      <c r="AI768" s="64" t="str">
        <f t="shared" si="223"/>
        <v/>
      </c>
      <c r="AJ768" s="45" t="str">
        <f>IFERROR(IF(ISNUMBER('Opsparede løndele dec21-feb22'!K766),AI768+'Opsparede løndele dec21-feb22'!K766,AI768),"")</f>
        <v/>
      </c>
    </row>
    <row r="769" spans="1:36" x14ac:dyDescent="0.25">
      <c r="A769" s="50" t="str">
        <f t="shared" si="226"/>
        <v/>
      </c>
      <c r="B769" s="5"/>
      <c r="C769" s="6"/>
      <c r="D769" s="7"/>
      <c r="E769" s="8"/>
      <c r="F769" s="8"/>
      <c r="G769" s="58" t="str">
        <f t="shared" si="232"/>
        <v/>
      </c>
      <c r="H769" s="58" t="str">
        <f t="shared" si="232"/>
        <v/>
      </c>
      <c r="I769" s="58" t="str">
        <f t="shared" si="232"/>
        <v/>
      </c>
      <c r="K769" s="100" t="str">
        <f t="shared" si="224"/>
        <v/>
      </c>
      <c r="U769" s="101"/>
      <c r="V769" s="63" t="str">
        <f t="shared" si="214"/>
        <v/>
      </c>
      <c r="W769" s="63" t="str">
        <f t="shared" si="215"/>
        <v/>
      </c>
      <c r="X769" s="63" t="str">
        <f t="shared" si="216"/>
        <v/>
      </c>
      <c r="Y769" s="63" t="str">
        <f t="shared" si="217"/>
        <v/>
      </c>
      <c r="Z769" s="63" t="str">
        <f t="shared" si="218"/>
        <v/>
      </c>
      <c r="AA769" s="63" t="str">
        <f t="shared" si="219"/>
        <v/>
      </c>
      <c r="AB769" s="37"/>
      <c r="AC769" s="37"/>
      <c r="AD769" s="37"/>
      <c r="AE769" s="82" t="str">
        <f t="shared" si="220"/>
        <v/>
      </c>
      <c r="AF769" s="82" t="str">
        <f t="shared" si="221"/>
        <v/>
      </c>
      <c r="AG769" s="82" t="str">
        <f t="shared" si="222"/>
        <v/>
      </c>
      <c r="AH769" s="125" t="str">
        <f t="shared" si="225"/>
        <v/>
      </c>
      <c r="AI769" s="64" t="str">
        <f t="shared" si="223"/>
        <v/>
      </c>
      <c r="AJ769" s="45" t="str">
        <f>IFERROR(IF(ISNUMBER('Opsparede løndele dec21-feb22'!K767),AI769+'Opsparede løndele dec21-feb22'!K767,AI769),"")</f>
        <v/>
      </c>
    </row>
    <row r="770" spans="1:36" x14ac:dyDescent="0.25">
      <c r="A770" s="50" t="str">
        <f t="shared" si="226"/>
        <v/>
      </c>
      <c r="B770" s="5"/>
      <c r="C770" s="6"/>
      <c r="D770" s="7"/>
      <c r="E770" s="8"/>
      <c r="F770" s="8"/>
      <c r="G770" s="58" t="str">
        <f t="shared" si="232"/>
        <v/>
      </c>
      <c r="H770" s="58" t="str">
        <f t="shared" si="232"/>
        <v/>
      </c>
      <c r="I770" s="58" t="str">
        <f t="shared" si="232"/>
        <v/>
      </c>
      <c r="K770" s="100" t="str">
        <f t="shared" si="224"/>
        <v/>
      </c>
      <c r="U770" s="101"/>
      <c r="V770" s="63" t="str">
        <f t="shared" si="214"/>
        <v/>
      </c>
      <c r="W770" s="63" t="str">
        <f t="shared" si="215"/>
        <v/>
      </c>
      <c r="X770" s="63" t="str">
        <f t="shared" si="216"/>
        <v/>
      </c>
      <c r="Y770" s="63" t="str">
        <f t="shared" si="217"/>
        <v/>
      </c>
      <c r="Z770" s="63" t="str">
        <f t="shared" si="218"/>
        <v/>
      </c>
      <c r="AA770" s="63" t="str">
        <f t="shared" si="219"/>
        <v/>
      </c>
      <c r="AB770" s="37"/>
      <c r="AC770" s="37"/>
      <c r="AD770" s="37"/>
      <c r="AE770" s="82" t="str">
        <f t="shared" si="220"/>
        <v/>
      </c>
      <c r="AF770" s="82" t="str">
        <f t="shared" si="221"/>
        <v/>
      </c>
      <c r="AG770" s="82" t="str">
        <f t="shared" si="222"/>
        <v/>
      </c>
      <c r="AH770" s="125" t="str">
        <f t="shared" si="225"/>
        <v/>
      </c>
      <c r="AI770" s="64" t="str">
        <f t="shared" si="223"/>
        <v/>
      </c>
      <c r="AJ770" s="45" t="str">
        <f>IFERROR(IF(ISNUMBER('Opsparede løndele dec21-feb22'!K768),AI770+'Opsparede løndele dec21-feb22'!K768,AI770),"")</f>
        <v/>
      </c>
    </row>
    <row r="771" spans="1:36" x14ac:dyDescent="0.25">
      <c r="A771" s="50" t="str">
        <f t="shared" si="226"/>
        <v/>
      </c>
      <c r="B771" s="5"/>
      <c r="C771" s="6"/>
      <c r="D771" s="7"/>
      <c r="E771" s="8"/>
      <c r="F771" s="8"/>
      <c r="G771" s="58" t="str">
        <f t="shared" si="232"/>
        <v/>
      </c>
      <c r="H771" s="58" t="str">
        <f t="shared" si="232"/>
        <v/>
      </c>
      <c r="I771" s="58" t="str">
        <f t="shared" si="232"/>
        <v/>
      </c>
      <c r="K771" s="100" t="str">
        <f t="shared" si="224"/>
        <v/>
      </c>
      <c r="U771" s="101"/>
      <c r="V771" s="63" t="str">
        <f t="shared" si="214"/>
        <v/>
      </c>
      <c r="W771" s="63" t="str">
        <f t="shared" si="215"/>
        <v/>
      </c>
      <c r="X771" s="63" t="str">
        <f t="shared" si="216"/>
        <v/>
      </c>
      <c r="Y771" s="63" t="str">
        <f t="shared" si="217"/>
        <v/>
      </c>
      <c r="Z771" s="63" t="str">
        <f t="shared" si="218"/>
        <v/>
      </c>
      <c r="AA771" s="63" t="str">
        <f t="shared" si="219"/>
        <v/>
      </c>
      <c r="AB771" s="37"/>
      <c r="AC771" s="37"/>
      <c r="AD771" s="37"/>
      <c r="AE771" s="82" t="str">
        <f t="shared" si="220"/>
        <v/>
      </c>
      <c r="AF771" s="82" t="str">
        <f t="shared" si="221"/>
        <v/>
      </c>
      <c r="AG771" s="82" t="str">
        <f t="shared" si="222"/>
        <v/>
      </c>
      <c r="AH771" s="125" t="str">
        <f t="shared" si="225"/>
        <v/>
      </c>
      <c r="AI771" s="64" t="str">
        <f t="shared" si="223"/>
        <v/>
      </c>
      <c r="AJ771" s="45" t="str">
        <f>IFERROR(IF(ISNUMBER('Opsparede løndele dec21-feb22'!K769),AI771+'Opsparede løndele dec21-feb22'!K769,AI771),"")</f>
        <v/>
      </c>
    </row>
    <row r="772" spans="1:36" x14ac:dyDescent="0.25">
      <c r="A772" s="50" t="str">
        <f t="shared" si="226"/>
        <v/>
      </c>
      <c r="B772" s="5"/>
      <c r="C772" s="6"/>
      <c r="D772" s="7"/>
      <c r="E772" s="8"/>
      <c r="F772" s="8"/>
      <c r="G772" s="58" t="str">
        <f t="shared" si="232"/>
        <v/>
      </c>
      <c r="H772" s="58" t="str">
        <f t="shared" si="232"/>
        <v/>
      </c>
      <c r="I772" s="58" t="str">
        <f t="shared" si="232"/>
        <v/>
      </c>
      <c r="K772" s="100" t="str">
        <f t="shared" si="224"/>
        <v/>
      </c>
      <c r="U772" s="101"/>
      <c r="V772" s="63" t="str">
        <f t="shared" si="214"/>
        <v/>
      </c>
      <c r="W772" s="63" t="str">
        <f t="shared" si="215"/>
        <v/>
      </c>
      <c r="X772" s="63" t="str">
        <f t="shared" si="216"/>
        <v/>
      </c>
      <c r="Y772" s="63" t="str">
        <f t="shared" si="217"/>
        <v/>
      </c>
      <c r="Z772" s="63" t="str">
        <f t="shared" si="218"/>
        <v/>
      </c>
      <c r="AA772" s="63" t="str">
        <f t="shared" si="219"/>
        <v/>
      </c>
      <c r="AB772" s="37"/>
      <c r="AC772" s="37"/>
      <c r="AD772" s="37"/>
      <c r="AE772" s="82" t="str">
        <f t="shared" si="220"/>
        <v/>
      </c>
      <c r="AF772" s="82" t="str">
        <f t="shared" si="221"/>
        <v/>
      </c>
      <c r="AG772" s="82" t="str">
        <f t="shared" si="222"/>
        <v/>
      </c>
      <c r="AH772" s="125" t="str">
        <f t="shared" si="225"/>
        <v/>
      </c>
      <c r="AI772" s="64" t="str">
        <f t="shared" si="223"/>
        <v/>
      </c>
      <c r="AJ772" s="45" t="str">
        <f>IFERROR(IF(ISNUMBER('Opsparede løndele dec21-feb22'!K770),AI772+'Opsparede løndele dec21-feb22'!K770,AI772),"")</f>
        <v/>
      </c>
    </row>
    <row r="773" spans="1:36" x14ac:dyDescent="0.25">
      <c r="A773" s="50" t="str">
        <f t="shared" si="226"/>
        <v/>
      </c>
      <c r="B773" s="5"/>
      <c r="C773" s="6"/>
      <c r="D773" s="7"/>
      <c r="E773" s="8"/>
      <c r="F773" s="8"/>
      <c r="G773" s="58" t="str">
        <f t="shared" si="232"/>
        <v/>
      </c>
      <c r="H773" s="58" t="str">
        <f t="shared" si="232"/>
        <v/>
      </c>
      <c r="I773" s="58" t="str">
        <f t="shared" si="232"/>
        <v/>
      </c>
      <c r="K773" s="100" t="str">
        <f t="shared" si="224"/>
        <v/>
      </c>
      <c r="U773" s="101"/>
      <c r="V773" s="63" t="str">
        <f t="shared" si="214"/>
        <v/>
      </c>
      <c r="W773" s="63" t="str">
        <f t="shared" si="215"/>
        <v/>
      </c>
      <c r="X773" s="63" t="str">
        <f t="shared" si="216"/>
        <v/>
      </c>
      <c r="Y773" s="63" t="str">
        <f t="shared" si="217"/>
        <v/>
      </c>
      <c r="Z773" s="63" t="str">
        <f t="shared" si="218"/>
        <v/>
      </c>
      <c r="AA773" s="63" t="str">
        <f t="shared" si="219"/>
        <v/>
      </c>
      <c r="AB773" s="37"/>
      <c r="AC773" s="37"/>
      <c r="AD773" s="37"/>
      <c r="AE773" s="82" t="str">
        <f t="shared" si="220"/>
        <v/>
      </c>
      <c r="AF773" s="82" t="str">
        <f t="shared" si="221"/>
        <v/>
      </c>
      <c r="AG773" s="82" t="str">
        <f t="shared" si="222"/>
        <v/>
      </c>
      <c r="AH773" s="125" t="str">
        <f t="shared" si="225"/>
        <v/>
      </c>
      <c r="AI773" s="64" t="str">
        <f t="shared" si="223"/>
        <v/>
      </c>
      <c r="AJ773" s="45" t="str">
        <f>IFERROR(IF(ISNUMBER('Opsparede løndele dec21-feb22'!K771),AI773+'Opsparede løndele dec21-feb22'!K771,AI773),"")</f>
        <v/>
      </c>
    </row>
    <row r="774" spans="1:36" x14ac:dyDescent="0.25">
      <c r="A774" s="50" t="str">
        <f t="shared" si="226"/>
        <v/>
      </c>
      <c r="B774" s="5"/>
      <c r="C774" s="6"/>
      <c r="D774" s="7"/>
      <c r="E774" s="8"/>
      <c r="F774" s="8"/>
      <c r="G774" s="58" t="str">
        <f t="shared" si="232"/>
        <v/>
      </c>
      <c r="H774" s="58" t="str">
        <f t="shared" si="232"/>
        <v/>
      </c>
      <c r="I774" s="58" t="str">
        <f t="shared" si="232"/>
        <v/>
      </c>
      <c r="K774" s="100" t="str">
        <f t="shared" si="224"/>
        <v/>
      </c>
      <c r="U774" s="101"/>
      <c r="V774" s="63" t="str">
        <f t="shared" si="214"/>
        <v/>
      </c>
      <c r="W774" s="63" t="str">
        <f t="shared" si="215"/>
        <v/>
      </c>
      <c r="X774" s="63" t="str">
        <f t="shared" si="216"/>
        <v/>
      </c>
      <c r="Y774" s="63" t="str">
        <f t="shared" si="217"/>
        <v/>
      </c>
      <c r="Z774" s="63" t="str">
        <f t="shared" si="218"/>
        <v/>
      </c>
      <c r="AA774" s="63" t="str">
        <f t="shared" si="219"/>
        <v/>
      </c>
      <c r="AB774" s="37"/>
      <c r="AC774" s="37"/>
      <c r="AD774" s="37"/>
      <c r="AE774" s="82" t="str">
        <f t="shared" si="220"/>
        <v/>
      </c>
      <c r="AF774" s="82" t="str">
        <f t="shared" si="221"/>
        <v/>
      </c>
      <c r="AG774" s="82" t="str">
        <f t="shared" si="222"/>
        <v/>
      </c>
      <c r="AH774" s="125" t="str">
        <f t="shared" si="225"/>
        <v/>
      </c>
      <c r="AI774" s="64" t="str">
        <f t="shared" si="223"/>
        <v/>
      </c>
      <c r="AJ774" s="45" t="str">
        <f>IFERROR(IF(ISNUMBER('Opsparede løndele dec21-feb22'!K772),AI774+'Opsparede løndele dec21-feb22'!K772,AI774),"")</f>
        <v/>
      </c>
    </row>
    <row r="775" spans="1:36" x14ac:dyDescent="0.25">
      <c r="A775" s="50" t="str">
        <f t="shared" si="226"/>
        <v/>
      </c>
      <c r="B775" s="5"/>
      <c r="C775" s="6"/>
      <c r="D775" s="7"/>
      <c r="E775" s="8"/>
      <c r="F775" s="8"/>
      <c r="G775" s="58" t="str">
        <f t="shared" si="232"/>
        <v/>
      </c>
      <c r="H775" s="58" t="str">
        <f t="shared" si="232"/>
        <v/>
      </c>
      <c r="I775" s="58" t="str">
        <f t="shared" si="232"/>
        <v/>
      </c>
      <c r="K775" s="100" t="str">
        <f t="shared" si="224"/>
        <v/>
      </c>
      <c r="U775" s="101"/>
      <c r="V775" s="63" t="str">
        <f t="shared" ref="V775:V838" si="233">IF(AND(ISNUMBER($U775),ISNUMBER(L775)),(IF($B775="","",IF(MIN(L775,O775)*$K775&gt;30000*IF($U775&gt;37,37,$U775)/37,30000*IF($U775&gt;37,37,$U775)/37,MIN(L775,O775)*$K775))),"")</f>
        <v/>
      </c>
      <c r="W775" s="63" t="str">
        <f t="shared" ref="W775:W838" si="234">IF(AND(ISNUMBER($U775),ISNUMBER(M775)),(IF($B775="","",IF(MIN(M775,P775)*$K775&gt;30000*IF($U775&gt;37,37,$U775)/37,30000*IF($U775&gt;37,37,$U775)/37,MIN(M775,P775)*$K775))),"")</f>
        <v/>
      </c>
      <c r="X775" s="63" t="str">
        <f t="shared" ref="X775:X838" si="235">IF(AND(ISNUMBER($U775),ISNUMBER(N775)),(IF($B775="","",IF(MIN(N775,Q775)*$K775&gt;30000*IF($U775&gt;37,37,$U775)/37,30000*IF($U775&gt;37,37,$U775)/37,MIN(N775,Q775)*$K775))),"")</f>
        <v/>
      </c>
      <c r="Y775" s="63" t="str">
        <f t="shared" ref="Y775:Y838" si="236">IF(ISNUMBER(V775),(MIN(V775,MIN(L775,O775)-R775)),"")</f>
        <v/>
      </c>
      <c r="Z775" s="63" t="str">
        <f t="shared" ref="Z775:Z838" si="237">IF(ISNUMBER(W775),(MIN(W775,MIN(M775,P775)-S775)),"")</f>
        <v/>
      </c>
      <c r="AA775" s="63" t="str">
        <f t="shared" ref="AA775:AA838" si="238">IF(ISNUMBER(X775),(MIN(X775,MIN(N775,Q775)-T775)),"")</f>
        <v/>
      </c>
      <c r="AB775" s="37"/>
      <c r="AC775" s="37"/>
      <c r="AD775" s="37"/>
      <c r="AE775" s="82" t="str">
        <f t="shared" ref="AE775:AE838" si="239">IF(AND(ISNUMBER(AB775),G775&gt;0),MIN(Y775/VLOOKUP(G$6,Matrix_antal_dage,4,FALSE)*(G775-AB775),30000),"")</f>
        <v/>
      </c>
      <c r="AF775" s="82" t="str">
        <f t="shared" ref="AF775:AF838" si="240">IF(AND(ISNUMBER(AC775),H775&gt;0),MIN(Z775/VLOOKUP(H$6,Matrix_antal_dage,4,FALSE)*(H775-AC775),30000),"")</f>
        <v/>
      </c>
      <c r="AG775" s="82" t="str">
        <f t="shared" ref="AG775:AG838" si="241">IF(AND(ISNUMBER(AD775),I775&gt;0),MIN(AA775/VLOOKUP(I$6,Matrix_antal_dage,4,FALSE)*(I775-AD775),30000),"")</f>
        <v/>
      </c>
      <c r="AH775" s="125" t="str">
        <f t="shared" si="225"/>
        <v/>
      </c>
      <c r="AI775" s="64" t="str">
        <f t="shared" ref="AI775:AI838" si="242">IF(ISNUMBER(AH775),MAX(SUM(AE775:AG775)-AH775,0),IF(SUM(AE775:AG775)&gt;0,SUM(AE775:AG775),""))</f>
        <v/>
      </c>
      <c r="AJ775" s="45" t="str">
        <f>IFERROR(IF(ISNUMBER('Opsparede løndele dec21-feb22'!K773),AI775+'Opsparede løndele dec21-feb22'!K773,AI775),"")</f>
        <v/>
      </c>
    </row>
    <row r="776" spans="1:36" x14ac:dyDescent="0.25">
      <c r="A776" s="50" t="str">
        <f t="shared" si="226"/>
        <v/>
      </c>
      <c r="B776" s="5"/>
      <c r="C776" s="6"/>
      <c r="D776" s="7"/>
      <c r="E776" s="8"/>
      <c r="F776" s="8"/>
      <c r="G776" s="58" t="str">
        <f t="shared" si="232"/>
        <v/>
      </c>
      <c r="H776" s="58" t="str">
        <f t="shared" si="232"/>
        <v/>
      </c>
      <c r="I776" s="58" t="str">
        <f t="shared" si="232"/>
        <v/>
      </c>
      <c r="K776" s="100" t="str">
        <f t="shared" ref="K776:K839" si="243">IF(J776="","",IF(J776="Funktionær",0.75,IF(J776="Ikke-funktionær",0.9,IF(J776="Elev/lærling",0.9))))</f>
        <v/>
      </c>
      <c r="U776" s="101"/>
      <c r="V776" s="63" t="str">
        <f t="shared" si="233"/>
        <v/>
      </c>
      <c r="W776" s="63" t="str">
        <f t="shared" si="234"/>
        <v/>
      </c>
      <c r="X776" s="63" t="str">
        <f t="shared" si="235"/>
        <v/>
      </c>
      <c r="Y776" s="63" t="str">
        <f t="shared" si="236"/>
        <v/>
      </c>
      <c r="Z776" s="63" t="str">
        <f t="shared" si="237"/>
        <v/>
      </c>
      <c r="AA776" s="63" t="str">
        <f t="shared" si="238"/>
        <v/>
      </c>
      <c r="AB776" s="37"/>
      <c r="AC776" s="37"/>
      <c r="AD776" s="37"/>
      <c r="AE776" s="82" t="str">
        <f t="shared" si="239"/>
        <v/>
      </c>
      <c r="AF776" s="82" t="str">
        <f t="shared" si="240"/>
        <v/>
      </c>
      <c r="AG776" s="82" t="str">
        <f t="shared" si="241"/>
        <v/>
      </c>
      <c r="AH776" s="125" t="str">
        <f t="shared" ref="AH776:AH839" si="244">IF(OR(ISNUMBER(AB776),ISNUMBER(AC776),ISNUMBER(AD776)),3/5*5/31*IF(AND(ISNUMBER(Y776),ISNUMBER(Z776),ISNUMBER(AA776)),SUM(Y776:AA776)/3,IF(AND(ISNUMBER(Y776),ISNUMBER(Z776)),SUM(Y776:Z776)/2,IF(AND(ISNUMBER(Y776),ISNUMBER(AA776)),SUM(Y776+AA776)/2,IF(AND(ISNUMBER(Z776),ISNUMBER(AA776)),SUM(Z776:AA776)/2,IF(ISNUMBER(Y776),Y776,IF(ISNUMBER(Z776),Z776,IF(ISNUMBER(AA776),AA776,""))))))),"")</f>
        <v/>
      </c>
      <c r="AI776" s="64" t="str">
        <f t="shared" si="242"/>
        <v/>
      </c>
      <c r="AJ776" s="45" t="str">
        <f>IFERROR(IF(ISNUMBER('Opsparede løndele dec21-feb22'!K774),AI776+'Opsparede løndele dec21-feb22'!K774,AI776),"")</f>
        <v/>
      </c>
    </row>
    <row r="777" spans="1:36" x14ac:dyDescent="0.25">
      <c r="A777" s="50" t="str">
        <f t="shared" ref="A777:A840" si="245">IF(B777="","",A776+1)</f>
        <v/>
      </c>
      <c r="B777" s="5"/>
      <c r="C777" s="6"/>
      <c r="D777" s="7"/>
      <c r="E777" s="8"/>
      <c r="F777" s="8"/>
      <c r="G777" s="58" t="str">
        <f t="shared" ref="G777:I786" si="246">IF(AND(ISNUMBER($E777),ISNUMBER($F777)),MAX(MIN(NETWORKDAYS(IF($E777&lt;=VLOOKUP(G$6,Matrix_antal_dage,5,FALSE),VLOOKUP(G$6,Matrix_antal_dage,5,FALSE),$E777),IF($F777&gt;=VLOOKUP(G$6,Matrix_antal_dage,6,FALSE),VLOOKUP(G$6,Matrix_antal_dage,6,FALSE),$F777),helligdage),VLOOKUP(G$6,Matrix_antal_dage,7,FALSE)),0),"")</f>
        <v/>
      </c>
      <c r="H777" s="58" t="str">
        <f t="shared" si="246"/>
        <v/>
      </c>
      <c r="I777" s="58" t="str">
        <f t="shared" si="246"/>
        <v/>
      </c>
      <c r="K777" s="100" t="str">
        <f t="shared" si="243"/>
        <v/>
      </c>
      <c r="U777" s="101"/>
      <c r="V777" s="63" t="str">
        <f t="shared" si="233"/>
        <v/>
      </c>
      <c r="W777" s="63" t="str">
        <f t="shared" si="234"/>
        <v/>
      </c>
      <c r="X777" s="63" t="str">
        <f t="shared" si="235"/>
        <v/>
      </c>
      <c r="Y777" s="63" t="str">
        <f t="shared" si="236"/>
        <v/>
      </c>
      <c r="Z777" s="63" t="str">
        <f t="shared" si="237"/>
        <v/>
      </c>
      <c r="AA777" s="63" t="str">
        <f t="shared" si="238"/>
        <v/>
      </c>
      <c r="AB777" s="37"/>
      <c r="AC777" s="37"/>
      <c r="AD777" s="37"/>
      <c r="AE777" s="82" t="str">
        <f t="shared" si="239"/>
        <v/>
      </c>
      <c r="AF777" s="82" t="str">
        <f t="shared" si="240"/>
        <v/>
      </c>
      <c r="AG777" s="82" t="str">
        <f t="shared" si="241"/>
        <v/>
      </c>
      <c r="AH777" s="125" t="str">
        <f t="shared" si="244"/>
        <v/>
      </c>
      <c r="AI777" s="64" t="str">
        <f t="shared" si="242"/>
        <v/>
      </c>
      <c r="AJ777" s="45" t="str">
        <f>IFERROR(IF(ISNUMBER('Opsparede løndele dec21-feb22'!K775),AI777+'Opsparede løndele dec21-feb22'!K775,AI777),"")</f>
        <v/>
      </c>
    </row>
    <row r="778" spans="1:36" x14ac:dyDescent="0.25">
      <c r="A778" s="50" t="str">
        <f t="shared" si="245"/>
        <v/>
      </c>
      <c r="B778" s="5"/>
      <c r="C778" s="6"/>
      <c r="D778" s="7"/>
      <c r="E778" s="8"/>
      <c r="F778" s="8"/>
      <c r="G778" s="58" t="str">
        <f t="shared" si="246"/>
        <v/>
      </c>
      <c r="H778" s="58" t="str">
        <f t="shared" si="246"/>
        <v/>
      </c>
      <c r="I778" s="58" t="str">
        <f t="shared" si="246"/>
        <v/>
      </c>
      <c r="K778" s="100" t="str">
        <f t="shared" si="243"/>
        <v/>
      </c>
      <c r="U778" s="101"/>
      <c r="V778" s="63" t="str">
        <f t="shared" si="233"/>
        <v/>
      </c>
      <c r="W778" s="63" t="str">
        <f t="shared" si="234"/>
        <v/>
      </c>
      <c r="X778" s="63" t="str">
        <f t="shared" si="235"/>
        <v/>
      </c>
      <c r="Y778" s="63" t="str">
        <f t="shared" si="236"/>
        <v/>
      </c>
      <c r="Z778" s="63" t="str">
        <f t="shared" si="237"/>
        <v/>
      </c>
      <c r="AA778" s="63" t="str">
        <f t="shared" si="238"/>
        <v/>
      </c>
      <c r="AB778" s="37"/>
      <c r="AC778" s="37"/>
      <c r="AD778" s="37"/>
      <c r="AE778" s="82" t="str">
        <f t="shared" si="239"/>
        <v/>
      </c>
      <c r="AF778" s="82" t="str">
        <f t="shared" si="240"/>
        <v/>
      </c>
      <c r="AG778" s="82" t="str">
        <f t="shared" si="241"/>
        <v/>
      </c>
      <c r="AH778" s="125" t="str">
        <f t="shared" si="244"/>
        <v/>
      </c>
      <c r="AI778" s="64" t="str">
        <f t="shared" si="242"/>
        <v/>
      </c>
      <c r="AJ778" s="45" t="str">
        <f>IFERROR(IF(ISNUMBER('Opsparede løndele dec21-feb22'!K776),AI778+'Opsparede løndele dec21-feb22'!K776,AI778),"")</f>
        <v/>
      </c>
    </row>
    <row r="779" spans="1:36" x14ac:dyDescent="0.25">
      <c r="A779" s="50" t="str">
        <f t="shared" si="245"/>
        <v/>
      </c>
      <c r="B779" s="5"/>
      <c r="C779" s="6"/>
      <c r="D779" s="7"/>
      <c r="E779" s="8"/>
      <c r="F779" s="8"/>
      <c r="G779" s="58" t="str">
        <f t="shared" si="246"/>
        <v/>
      </c>
      <c r="H779" s="58" t="str">
        <f t="shared" si="246"/>
        <v/>
      </c>
      <c r="I779" s="58" t="str">
        <f t="shared" si="246"/>
        <v/>
      </c>
      <c r="K779" s="100" t="str">
        <f t="shared" si="243"/>
        <v/>
      </c>
      <c r="U779" s="101"/>
      <c r="V779" s="63" t="str">
        <f t="shared" si="233"/>
        <v/>
      </c>
      <c r="W779" s="63" t="str">
        <f t="shared" si="234"/>
        <v/>
      </c>
      <c r="X779" s="63" t="str">
        <f t="shared" si="235"/>
        <v/>
      </c>
      <c r="Y779" s="63" t="str">
        <f t="shared" si="236"/>
        <v/>
      </c>
      <c r="Z779" s="63" t="str">
        <f t="shared" si="237"/>
        <v/>
      </c>
      <c r="AA779" s="63" t="str">
        <f t="shared" si="238"/>
        <v/>
      </c>
      <c r="AB779" s="37"/>
      <c r="AC779" s="37"/>
      <c r="AD779" s="37"/>
      <c r="AE779" s="82" t="str">
        <f t="shared" si="239"/>
        <v/>
      </c>
      <c r="AF779" s="82" t="str">
        <f t="shared" si="240"/>
        <v/>
      </c>
      <c r="AG779" s="82" t="str">
        <f t="shared" si="241"/>
        <v/>
      </c>
      <c r="AH779" s="125" t="str">
        <f t="shared" si="244"/>
        <v/>
      </c>
      <c r="AI779" s="64" t="str">
        <f t="shared" si="242"/>
        <v/>
      </c>
      <c r="AJ779" s="45" t="str">
        <f>IFERROR(IF(ISNUMBER('Opsparede løndele dec21-feb22'!K777),AI779+'Opsparede løndele dec21-feb22'!K777,AI779),"")</f>
        <v/>
      </c>
    </row>
    <row r="780" spans="1:36" x14ac:dyDescent="0.25">
      <c r="A780" s="50" t="str">
        <f t="shared" si="245"/>
        <v/>
      </c>
      <c r="B780" s="5"/>
      <c r="C780" s="6"/>
      <c r="D780" s="7"/>
      <c r="E780" s="8"/>
      <c r="F780" s="8"/>
      <c r="G780" s="58" t="str">
        <f t="shared" si="246"/>
        <v/>
      </c>
      <c r="H780" s="58" t="str">
        <f t="shared" si="246"/>
        <v/>
      </c>
      <c r="I780" s="58" t="str">
        <f t="shared" si="246"/>
        <v/>
      </c>
      <c r="K780" s="100" t="str">
        <f t="shared" si="243"/>
        <v/>
      </c>
      <c r="U780" s="101"/>
      <c r="V780" s="63" t="str">
        <f t="shared" si="233"/>
        <v/>
      </c>
      <c r="W780" s="63" t="str">
        <f t="shared" si="234"/>
        <v/>
      </c>
      <c r="X780" s="63" t="str">
        <f t="shared" si="235"/>
        <v/>
      </c>
      <c r="Y780" s="63" t="str">
        <f t="shared" si="236"/>
        <v/>
      </c>
      <c r="Z780" s="63" t="str">
        <f t="shared" si="237"/>
        <v/>
      </c>
      <c r="AA780" s="63" t="str">
        <f t="shared" si="238"/>
        <v/>
      </c>
      <c r="AB780" s="37"/>
      <c r="AC780" s="37"/>
      <c r="AD780" s="37"/>
      <c r="AE780" s="82" t="str">
        <f t="shared" si="239"/>
        <v/>
      </c>
      <c r="AF780" s="82" t="str">
        <f t="shared" si="240"/>
        <v/>
      </c>
      <c r="AG780" s="82" t="str">
        <f t="shared" si="241"/>
        <v/>
      </c>
      <c r="AH780" s="125" t="str">
        <f t="shared" si="244"/>
        <v/>
      </c>
      <c r="AI780" s="64" t="str">
        <f t="shared" si="242"/>
        <v/>
      </c>
      <c r="AJ780" s="45" t="str">
        <f>IFERROR(IF(ISNUMBER('Opsparede løndele dec21-feb22'!K778),AI780+'Opsparede løndele dec21-feb22'!K778,AI780),"")</f>
        <v/>
      </c>
    </row>
    <row r="781" spans="1:36" x14ac:dyDescent="0.25">
      <c r="A781" s="50" t="str">
        <f t="shared" si="245"/>
        <v/>
      </c>
      <c r="B781" s="5"/>
      <c r="C781" s="6"/>
      <c r="D781" s="7"/>
      <c r="E781" s="8"/>
      <c r="F781" s="8"/>
      <c r="G781" s="58" t="str">
        <f t="shared" si="246"/>
        <v/>
      </c>
      <c r="H781" s="58" t="str">
        <f t="shared" si="246"/>
        <v/>
      </c>
      <c r="I781" s="58" t="str">
        <f t="shared" si="246"/>
        <v/>
      </c>
      <c r="K781" s="100" t="str">
        <f t="shared" si="243"/>
        <v/>
      </c>
      <c r="U781" s="101"/>
      <c r="V781" s="63" t="str">
        <f t="shared" si="233"/>
        <v/>
      </c>
      <c r="W781" s="63" t="str">
        <f t="shared" si="234"/>
        <v/>
      </c>
      <c r="X781" s="63" t="str">
        <f t="shared" si="235"/>
        <v/>
      </c>
      <c r="Y781" s="63" t="str">
        <f t="shared" si="236"/>
        <v/>
      </c>
      <c r="Z781" s="63" t="str">
        <f t="shared" si="237"/>
        <v/>
      </c>
      <c r="AA781" s="63" t="str">
        <f t="shared" si="238"/>
        <v/>
      </c>
      <c r="AB781" s="37"/>
      <c r="AC781" s="37"/>
      <c r="AD781" s="37"/>
      <c r="AE781" s="82" t="str">
        <f t="shared" si="239"/>
        <v/>
      </c>
      <c r="AF781" s="82" t="str">
        <f t="shared" si="240"/>
        <v/>
      </c>
      <c r="AG781" s="82" t="str">
        <f t="shared" si="241"/>
        <v/>
      </c>
      <c r="AH781" s="125" t="str">
        <f t="shared" si="244"/>
        <v/>
      </c>
      <c r="AI781" s="64" t="str">
        <f t="shared" si="242"/>
        <v/>
      </c>
      <c r="AJ781" s="45" t="str">
        <f>IFERROR(IF(ISNUMBER('Opsparede løndele dec21-feb22'!K779),AI781+'Opsparede løndele dec21-feb22'!K779,AI781),"")</f>
        <v/>
      </c>
    </row>
    <row r="782" spans="1:36" x14ac:dyDescent="0.25">
      <c r="A782" s="50" t="str">
        <f t="shared" si="245"/>
        <v/>
      </c>
      <c r="B782" s="5"/>
      <c r="C782" s="6"/>
      <c r="D782" s="7"/>
      <c r="E782" s="8"/>
      <c r="F782" s="8"/>
      <c r="G782" s="58" t="str">
        <f t="shared" si="246"/>
        <v/>
      </c>
      <c r="H782" s="58" t="str">
        <f t="shared" si="246"/>
        <v/>
      </c>
      <c r="I782" s="58" t="str">
        <f t="shared" si="246"/>
        <v/>
      </c>
      <c r="K782" s="100" t="str">
        <f t="shared" si="243"/>
        <v/>
      </c>
      <c r="U782" s="101"/>
      <c r="V782" s="63" t="str">
        <f t="shared" si="233"/>
        <v/>
      </c>
      <c r="W782" s="63" t="str">
        <f t="shared" si="234"/>
        <v/>
      </c>
      <c r="X782" s="63" t="str">
        <f t="shared" si="235"/>
        <v/>
      </c>
      <c r="Y782" s="63" t="str">
        <f t="shared" si="236"/>
        <v/>
      </c>
      <c r="Z782" s="63" t="str">
        <f t="shared" si="237"/>
        <v/>
      </c>
      <c r="AA782" s="63" t="str">
        <f t="shared" si="238"/>
        <v/>
      </c>
      <c r="AB782" s="37"/>
      <c r="AC782" s="37"/>
      <c r="AD782" s="37"/>
      <c r="AE782" s="82" t="str">
        <f t="shared" si="239"/>
        <v/>
      </c>
      <c r="AF782" s="82" t="str">
        <f t="shared" si="240"/>
        <v/>
      </c>
      <c r="AG782" s="82" t="str">
        <f t="shared" si="241"/>
        <v/>
      </c>
      <c r="AH782" s="125" t="str">
        <f t="shared" si="244"/>
        <v/>
      </c>
      <c r="AI782" s="64" t="str">
        <f t="shared" si="242"/>
        <v/>
      </c>
      <c r="AJ782" s="45" t="str">
        <f>IFERROR(IF(ISNUMBER('Opsparede løndele dec21-feb22'!K780),AI782+'Opsparede løndele dec21-feb22'!K780,AI782),"")</f>
        <v/>
      </c>
    </row>
    <row r="783" spans="1:36" x14ac:dyDescent="0.25">
      <c r="A783" s="50" t="str">
        <f t="shared" si="245"/>
        <v/>
      </c>
      <c r="B783" s="5"/>
      <c r="C783" s="6"/>
      <c r="D783" s="7"/>
      <c r="E783" s="8"/>
      <c r="F783" s="8"/>
      <c r="G783" s="58" t="str">
        <f t="shared" si="246"/>
        <v/>
      </c>
      <c r="H783" s="58" t="str">
        <f t="shared" si="246"/>
        <v/>
      </c>
      <c r="I783" s="58" t="str">
        <f t="shared" si="246"/>
        <v/>
      </c>
      <c r="K783" s="100" t="str">
        <f t="shared" si="243"/>
        <v/>
      </c>
      <c r="U783" s="101"/>
      <c r="V783" s="63" t="str">
        <f t="shared" si="233"/>
        <v/>
      </c>
      <c r="W783" s="63" t="str">
        <f t="shared" si="234"/>
        <v/>
      </c>
      <c r="X783" s="63" t="str">
        <f t="shared" si="235"/>
        <v/>
      </c>
      <c r="Y783" s="63" t="str">
        <f t="shared" si="236"/>
        <v/>
      </c>
      <c r="Z783" s="63" t="str">
        <f t="shared" si="237"/>
        <v/>
      </c>
      <c r="AA783" s="63" t="str">
        <f t="shared" si="238"/>
        <v/>
      </c>
      <c r="AB783" s="37"/>
      <c r="AC783" s="37"/>
      <c r="AD783" s="37"/>
      <c r="AE783" s="82" t="str">
        <f t="shared" si="239"/>
        <v/>
      </c>
      <c r="AF783" s="82" t="str">
        <f t="shared" si="240"/>
        <v/>
      </c>
      <c r="AG783" s="82" t="str">
        <f t="shared" si="241"/>
        <v/>
      </c>
      <c r="AH783" s="125" t="str">
        <f t="shared" si="244"/>
        <v/>
      </c>
      <c r="AI783" s="64" t="str">
        <f t="shared" si="242"/>
        <v/>
      </c>
      <c r="AJ783" s="45" t="str">
        <f>IFERROR(IF(ISNUMBER('Opsparede løndele dec21-feb22'!K781),AI783+'Opsparede løndele dec21-feb22'!K781,AI783),"")</f>
        <v/>
      </c>
    </row>
    <row r="784" spans="1:36" x14ac:dyDescent="0.25">
      <c r="A784" s="50" t="str">
        <f t="shared" si="245"/>
        <v/>
      </c>
      <c r="B784" s="5"/>
      <c r="C784" s="6"/>
      <c r="D784" s="7"/>
      <c r="E784" s="8"/>
      <c r="F784" s="8"/>
      <c r="G784" s="58" t="str">
        <f t="shared" si="246"/>
        <v/>
      </c>
      <c r="H784" s="58" t="str">
        <f t="shared" si="246"/>
        <v/>
      </c>
      <c r="I784" s="58" t="str">
        <f t="shared" si="246"/>
        <v/>
      </c>
      <c r="K784" s="100" t="str">
        <f t="shared" si="243"/>
        <v/>
      </c>
      <c r="U784" s="101"/>
      <c r="V784" s="63" t="str">
        <f t="shared" si="233"/>
        <v/>
      </c>
      <c r="W784" s="63" t="str">
        <f t="shared" si="234"/>
        <v/>
      </c>
      <c r="X784" s="63" t="str">
        <f t="shared" si="235"/>
        <v/>
      </c>
      <c r="Y784" s="63" t="str">
        <f t="shared" si="236"/>
        <v/>
      </c>
      <c r="Z784" s="63" t="str">
        <f t="shared" si="237"/>
        <v/>
      </c>
      <c r="AA784" s="63" t="str">
        <f t="shared" si="238"/>
        <v/>
      </c>
      <c r="AB784" s="37"/>
      <c r="AC784" s="37"/>
      <c r="AD784" s="37"/>
      <c r="AE784" s="82" t="str">
        <f t="shared" si="239"/>
        <v/>
      </c>
      <c r="AF784" s="82" t="str">
        <f t="shared" si="240"/>
        <v/>
      </c>
      <c r="AG784" s="82" t="str">
        <f t="shared" si="241"/>
        <v/>
      </c>
      <c r="AH784" s="125" t="str">
        <f t="shared" si="244"/>
        <v/>
      </c>
      <c r="AI784" s="64" t="str">
        <f t="shared" si="242"/>
        <v/>
      </c>
      <c r="AJ784" s="45" t="str">
        <f>IFERROR(IF(ISNUMBER('Opsparede løndele dec21-feb22'!K782),AI784+'Opsparede løndele dec21-feb22'!K782,AI784),"")</f>
        <v/>
      </c>
    </row>
    <row r="785" spans="1:36" x14ac:dyDescent="0.25">
      <c r="A785" s="50" t="str">
        <f t="shared" si="245"/>
        <v/>
      </c>
      <c r="B785" s="5"/>
      <c r="C785" s="6"/>
      <c r="D785" s="7"/>
      <c r="E785" s="8"/>
      <c r="F785" s="8"/>
      <c r="G785" s="58" t="str">
        <f t="shared" si="246"/>
        <v/>
      </c>
      <c r="H785" s="58" t="str">
        <f t="shared" si="246"/>
        <v/>
      </c>
      <c r="I785" s="58" t="str">
        <f t="shared" si="246"/>
        <v/>
      </c>
      <c r="K785" s="100" t="str">
        <f t="shared" si="243"/>
        <v/>
      </c>
      <c r="U785" s="101"/>
      <c r="V785" s="63" t="str">
        <f t="shared" si="233"/>
        <v/>
      </c>
      <c r="W785" s="63" t="str">
        <f t="shared" si="234"/>
        <v/>
      </c>
      <c r="X785" s="63" t="str">
        <f t="shared" si="235"/>
        <v/>
      </c>
      <c r="Y785" s="63" t="str">
        <f t="shared" si="236"/>
        <v/>
      </c>
      <c r="Z785" s="63" t="str">
        <f t="shared" si="237"/>
        <v/>
      </c>
      <c r="AA785" s="63" t="str">
        <f t="shared" si="238"/>
        <v/>
      </c>
      <c r="AB785" s="37"/>
      <c r="AC785" s="37"/>
      <c r="AD785" s="37"/>
      <c r="AE785" s="82" t="str">
        <f t="shared" si="239"/>
        <v/>
      </c>
      <c r="AF785" s="82" t="str">
        <f t="shared" si="240"/>
        <v/>
      </c>
      <c r="AG785" s="82" t="str">
        <f t="shared" si="241"/>
        <v/>
      </c>
      <c r="AH785" s="125" t="str">
        <f t="shared" si="244"/>
        <v/>
      </c>
      <c r="AI785" s="64" t="str">
        <f t="shared" si="242"/>
        <v/>
      </c>
      <c r="AJ785" s="45" t="str">
        <f>IFERROR(IF(ISNUMBER('Opsparede løndele dec21-feb22'!K783),AI785+'Opsparede løndele dec21-feb22'!K783,AI785),"")</f>
        <v/>
      </c>
    </row>
    <row r="786" spans="1:36" x14ac:dyDescent="0.25">
      <c r="A786" s="50" t="str">
        <f t="shared" si="245"/>
        <v/>
      </c>
      <c r="B786" s="5"/>
      <c r="C786" s="6"/>
      <c r="D786" s="7"/>
      <c r="E786" s="8"/>
      <c r="F786" s="8"/>
      <c r="G786" s="58" t="str">
        <f t="shared" si="246"/>
        <v/>
      </c>
      <c r="H786" s="58" t="str">
        <f t="shared" si="246"/>
        <v/>
      </c>
      <c r="I786" s="58" t="str">
        <f t="shared" si="246"/>
        <v/>
      </c>
      <c r="K786" s="100" t="str">
        <f t="shared" si="243"/>
        <v/>
      </c>
      <c r="U786" s="101"/>
      <c r="V786" s="63" t="str">
        <f t="shared" si="233"/>
        <v/>
      </c>
      <c r="W786" s="63" t="str">
        <f t="shared" si="234"/>
        <v/>
      </c>
      <c r="X786" s="63" t="str">
        <f t="shared" si="235"/>
        <v/>
      </c>
      <c r="Y786" s="63" t="str">
        <f t="shared" si="236"/>
        <v/>
      </c>
      <c r="Z786" s="63" t="str">
        <f t="shared" si="237"/>
        <v/>
      </c>
      <c r="AA786" s="63" t="str">
        <f t="shared" si="238"/>
        <v/>
      </c>
      <c r="AB786" s="37"/>
      <c r="AC786" s="37"/>
      <c r="AD786" s="37"/>
      <c r="AE786" s="82" t="str">
        <f t="shared" si="239"/>
        <v/>
      </c>
      <c r="AF786" s="82" t="str">
        <f t="shared" si="240"/>
        <v/>
      </c>
      <c r="AG786" s="82" t="str">
        <f t="shared" si="241"/>
        <v/>
      </c>
      <c r="AH786" s="125" t="str">
        <f t="shared" si="244"/>
        <v/>
      </c>
      <c r="AI786" s="64" t="str">
        <f t="shared" si="242"/>
        <v/>
      </c>
      <c r="AJ786" s="45" t="str">
        <f>IFERROR(IF(ISNUMBER('Opsparede løndele dec21-feb22'!K784),AI786+'Opsparede løndele dec21-feb22'!K784,AI786),"")</f>
        <v/>
      </c>
    </row>
    <row r="787" spans="1:36" x14ac:dyDescent="0.25">
      <c r="A787" s="50" t="str">
        <f t="shared" si="245"/>
        <v/>
      </c>
      <c r="B787" s="5"/>
      <c r="C787" s="6"/>
      <c r="D787" s="7"/>
      <c r="E787" s="8"/>
      <c r="F787" s="8"/>
      <c r="G787" s="58" t="str">
        <f t="shared" ref="G787:I796" si="247">IF(AND(ISNUMBER($E787),ISNUMBER($F787)),MAX(MIN(NETWORKDAYS(IF($E787&lt;=VLOOKUP(G$6,Matrix_antal_dage,5,FALSE),VLOOKUP(G$6,Matrix_antal_dage,5,FALSE),$E787),IF($F787&gt;=VLOOKUP(G$6,Matrix_antal_dage,6,FALSE),VLOOKUP(G$6,Matrix_antal_dage,6,FALSE),$F787),helligdage),VLOOKUP(G$6,Matrix_antal_dage,7,FALSE)),0),"")</f>
        <v/>
      </c>
      <c r="H787" s="58" t="str">
        <f t="shared" si="247"/>
        <v/>
      </c>
      <c r="I787" s="58" t="str">
        <f t="shared" si="247"/>
        <v/>
      </c>
      <c r="K787" s="100" t="str">
        <f t="shared" si="243"/>
        <v/>
      </c>
      <c r="U787" s="101"/>
      <c r="V787" s="63" t="str">
        <f t="shared" si="233"/>
        <v/>
      </c>
      <c r="W787" s="63" t="str">
        <f t="shared" si="234"/>
        <v/>
      </c>
      <c r="X787" s="63" t="str">
        <f t="shared" si="235"/>
        <v/>
      </c>
      <c r="Y787" s="63" t="str">
        <f t="shared" si="236"/>
        <v/>
      </c>
      <c r="Z787" s="63" t="str">
        <f t="shared" si="237"/>
        <v/>
      </c>
      <c r="AA787" s="63" t="str">
        <f t="shared" si="238"/>
        <v/>
      </c>
      <c r="AB787" s="37"/>
      <c r="AC787" s="37"/>
      <c r="AD787" s="37"/>
      <c r="AE787" s="82" t="str">
        <f t="shared" si="239"/>
        <v/>
      </c>
      <c r="AF787" s="82" t="str">
        <f t="shared" si="240"/>
        <v/>
      </c>
      <c r="AG787" s="82" t="str">
        <f t="shared" si="241"/>
        <v/>
      </c>
      <c r="AH787" s="125" t="str">
        <f t="shared" si="244"/>
        <v/>
      </c>
      <c r="AI787" s="64" t="str">
        <f t="shared" si="242"/>
        <v/>
      </c>
      <c r="AJ787" s="45" t="str">
        <f>IFERROR(IF(ISNUMBER('Opsparede løndele dec21-feb22'!K785),AI787+'Opsparede løndele dec21-feb22'!K785,AI787),"")</f>
        <v/>
      </c>
    </row>
    <row r="788" spans="1:36" x14ac:dyDescent="0.25">
      <c r="A788" s="50" t="str">
        <f t="shared" si="245"/>
        <v/>
      </c>
      <c r="B788" s="5"/>
      <c r="C788" s="6"/>
      <c r="D788" s="7"/>
      <c r="E788" s="8"/>
      <c r="F788" s="8"/>
      <c r="G788" s="58" t="str">
        <f t="shared" si="247"/>
        <v/>
      </c>
      <c r="H788" s="58" t="str">
        <f t="shared" si="247"/>
        <v/>
      </c>
      <c r="I788" s="58" t="str">
        <f t="shared" si="247"/>
        <v/>
      </c>
      <c r="K788" s="100" t="str">
        <f t="shared" si="243"/>
        <v/>
      </c>
      <c r="U788" s="101"/>
      <c r="V788" s="63" t="str">
        <f t="shared" si="233"/>
        <v/>
      </c>
      <c r="W788" s="63" t="str">
        <f t="shared" si="234"/>
        <v/>
      </c>
      <c r="X788" s="63" t="str">
        <f t="shared" si="235"/>
        <v/>
      </c>
      <c r="Y788" s="63" t="str">
        <f t="shared" si="236"/>
        <v/>
      </c>
      <c r="Z788" s="63" t="str">
        <f t="shared" si="237"/>
        <v/>
      </c>
      <c r="AA788" s="63" t="str">
        <f t="shared" si="238"/>
        <v/>
      </c>
      <c r="AB788" s="37"/>
      <c r="AC788" s="37"/>
      <c r="AD788" s="37"/>
      <c r="AE788" s="82" t="str">
        <f t="shared" si="239"/>
        <v/>
      </c>
      <c r="AF788" s="82" t="str">
        <f t="shared" si="240"/>
        <v/>
      </c>
      <c r="AG788" s="82" t="str">
        <f t="shared" si="241"/>
        <v/>
      </c>
      <c r="AH788" s="125" t="str">
        <f t="shared" si="244"/>
        <v/>
      </c>
      <c r="AI788" s="64" t="str">
        <f t="shared" si="242"/>
        <v/>
      </c>
      <c r="AJ788" s="45" t="str">
        <f>IFERROR(IF(ISNUMBER('Opsparede løndele dec21-feb22'!K786),AI788+'Opsparede løndele dec21-feb22'!K786,AI788),"")</f>
        <v/>
      </c>
    </row>
    <row r="789" spans="1:36" x14ac:dyDescent="0.25">
      <c r="A789" s="50" t="str">
        <f t="shared" si="245"/>
        <v/>
      </c>
      <c r="B789" s="5"/>
      <c r="C789" s="6"/>
      <c r="D789" s="7"/>
      <c r="E789" s="8"/>
      <c r="F789" s="8"/>
      <c r="G789" s="58" t="str">
        <f t="shared" si="247"/>
        <v/>
      </c>
      <c r="H789" s="58" t="str">
        <f t="shared" si="247"/>
        <v/>
      </c>
      <c r="I789" s="58" t="str">
        <f t="shared" si="247"/>
        <v/>
      </c>
      <c r="K789" s="100" t="str">
        <f t="shared" si="243"/>
        <v/>
      </c>
      <c r="U789" s="101"/>
      <c r="V789" s="63" t="str">
        <f t="shared" si="233"/>
        <v/>
      </c>
      <c r="W789" s="63" t="str">
        <f t="shared" si="234"/>
        <v/>
      </c>
      <c r="X789" s="63" t="str">
        <f t="shared" si="235"/>
        <v/>
      </c>
      <c r="Y789" s="63" t="str">
        <f t="shared" si="236"/>
        <v/>
      </c>
      <c r="Z789" s="63" t="str">
        <f t="shared" si="237"/>
        <v/>
      </c>
      <c r="AA789" s="63" t="str">
        <f t="shared" si="238"/>
        <v/>
      </c>
      <c r="AB789" s="37"/>
      <c r="AC789" s="37"/>
      <c r="AD789" s="37"/>
      <c r="AE789" s="82" t="str">
        <f t="shared" si="239"/>
        <v/>
      </c>
      <c r="AF789" s="82" t="str">
        <f t="shared" si="240"/>
        <v/>
      </c>
      <c r="AG789" s="82" t="str">
        <f t="shared" si="241"/>
        <v/>
      </c>
      <c r="AH789" s="125" t="str">
        <f t="shared" si="244"/>
        <v/>
      </c>
      <c r="AI789" s="64" t="str">
        <f t="shared" si="242"/>
        <v/>
      </c>
      <c r="AJ789" s="45" t="str">
        <f>IFERROR(IF(ISNUMBER('Opsparede løndele dec21-feb22'!K787),AI789+'Opsparede løndele dec21-feb22'!K787,AI789),"")</f>
        <v/>
      </c>
    </row>
    <row r="790" spans="1:36" x14ac:dyDescent="0.25">
      <c r="A790" s="50" t="str">
        <f t="shared" si="245"/>
        <v/>
      </c>
      <c r="B790" s="5"/>
      <c r="C790" s="6"/>
      <c r="D790" s="7"/>
      <c r="E790" s="8"/>
      <c r="F790" s="8"/>
      <c r="G790" s="58" t="str">
        <f t="shared" si="247"/>
        <v/>
      </c>
      <c r="H790" s="58" t="str">
        <f t="shared" si="247"/>
        <v/>
      </c>
      <c r="I790" s="58" t="str">
        <f t="shared" si="247"/>
        <v/>
      </c>
      <c r="K790" s="100" t="str">
        <f t="shared" si="243"/>
        <v/>
      </c>
      <c r="U790" s="101"/>
      <c r="V790" s="63" t="str">
        <f t="shared" si="233"/>
        <v/>
      </c>
      <c r="W790" s="63" t="str">
        <f t="shared" si="234"/>
        <v/>
      </c>
      <c r="X790" s="63" t="str">
        <f t="shared" si="235"/>
        <v/>
      </c>
      <c r="Y790" s="63" t="str">
        <f t="shared" si="236"/>
        <v/>
      </c>
      <c r="Z790" s="63" t="str">
        <f t="shared" si="237"/>
        <v/>
      </c>
      <c r="AA790" s="63" t="str">
        <f t="shared" si="238"/>
        <v/>
      </c>
      <c r="AB790" s="37"/>
      <c r="AC790" s="37"/>
      <c r="AD790" s="37"/>
      <c r="AE790" s="82" t="str">
        <f t="shared" si="239"/>
        <v/>
      </c>
      <c r="AF790" s="82" t="str">
        <f t="shared" si="240"/>
        <v/>
      </c>
      <c r="AG790" s="82" t="str">
        <f t="shared" si="241"/>
        <v/>
      </c>
      <c r="AH790" s="125" t="str">
        <f t="shared" si="244"/>
        <v/>
      </c>
      <c r="AI790" s="64" t="str">
        <f t="shared" si="242"/>
        <v/>
      </c>
      <c r="AJ790" s="45" t="str">
        <f>IFERROR(IF(ISNUMBER('Opsparede løndele dec21-feb22'!K788),AI790+'Opsparede løndele dec21-feb22'!K788,AI790),"")</f>
        <v/>
      </c>
    </row>
    <row r="791" spans="1:36" x14ac:dyDescent="0.25">
      <c r="A791" s="50" t="str">
        <f t="shared" si="245"/>
        <v/>
      </c>
      <c r="B791" s="5"/>
      <c r="C791" s="6"/>
      <c r="D791" s="7"/>
      <c r="E791" s="8"/>
      <c r="F791" s="8"/>
      <c r="G791" s="58" t="str">
        <f t="shared" si="247"/>
        <v/>
      </c>
      <c r="H791" s="58" t="str">
        <f t="shared" si="247"/>
        <v/>
      </c>
      <c r="I791" s="58" t="str">
        <f t="shared" si="247"/>
        <v/>
      </c>
      <c r="K791" s="100" t="str">
        <f t="shared" si="243"/>
        <v/>
      </c>
      <c r="U791" s="101"/>
      <c r="V791" s="63" t="str">
        <f t="shared" si="233"/>
        <v/>
      </c>
      <c r="W791" s="63" t="str">
        <f t="shared" si="234"/>
        <v/>
      </c>
      <c r="X791" s="63" t="str">
        <f t="shared" si="235"/>
        <v/>
      </c>
      <c r="Y791" s="63" t="str">
        <f t="shared" si="236"/>
        <v/>
      </c>
      <c r="Z791" s="63" t="str">
        <f t="shared" si="237"/>
        <v/>
      </c>
      <c r="AA791" s="63" t="str">
        <f t="shared" si="238"/>
        <v/>
      </c>
      <c r="AB791" s="37"/>
      <c r="AC791" s="37"/>
      <c r="AD791" s="37"/>
      <c r="AE791" s="82" t="str">
        <f t="shared" si="239"/>
        <v/>
      </c>
      <c r="AF791" s="82" t="str">
        <f t="shared" si="240"/>
        <v/>
      </c>
      <c r="AG791" s="82" t="str">
        <f t="shared" si="241"/>
        <v/>
      </c>
      <c r="AH791" s="125" t="str">
        <f t="shared" si="244"/>
        <v/>
      </c>
      <c r="AI791" s="64" t="str">
        <f t="shared" si="242"/>
        <v/>
      </c>
      <c r="AJ791" s="45" t="str">
        <f>IFERROR(IF(ISNUMBER('Opsparede løndele dec21-feb22'!K789),AI791+'Opsparede løndele dec21-feb22'!K789,AI791),"")</f>
        <v/>
      </c>
    </row>
    <row r="792" spans="1:36" x14ac:dyDescent="0.25">
      <c r="A792" s="50" t="str">
        <f t="shared" si="245"/>
        <v/>
      </c>
      <c r="B792" s="5"/>
      <c r="C792" s="6"/>
      <c r="D792" s="7"/>
      <c r="E792" s="8"/>
      <c r="F792" s="8"/>
      <c r="G792" s="58" t="str">
        <f t="shared" si="247"/>
        <v/>
      </c>
      <c r="H792" s="58" t="str">
        <f t="shared" si="247"/>
        <v/>
      </c>
      <c r="I792" s="58" t="str">
        <f t="shared" si="247"/>
        <v/>
      </c>
      <c r="K792" s="100" t="str">
        <f t="shared" si="243"/>
        <v/>
      </c>
      <c r="U792" s="101"/>
      <c r="V792" s="63" t="str">
        <f t="shared" si="233"/>
        <v/>
      </c>
      <c r="W792" s="63" t="str">
        <f t="shared" si="234"/>
        <v/>
      </c>
      <c r="X792" s="63" t="str">
        <f t="shared" si="235"/>
        <v/>
      </c>
      <c r="Y792" s="63" t="str">
        <f t="shared" si="236"/>
        <v/>
      </c>
      <c r="Z792" s="63" t="str">
        <f t="shared" si="237"/>
        <v/>
      </c>
      <c r="AA792" s="63" t="str">
        <f t="shared" si="238"/>
        <v/>
      </c>
      <c r="AB792" s="37"/>
      <c r="AC792" s="37"/>
      <c r="AD792" s="37"/>
      <c r="AE792" s="82" t="str">
        <f t="shared" si="239"/>
        <v/>
      </c>
      <c r="AF792" s="82" t="str">
        <f t="shared" si="240"/>
        <v/>
      </c>
      <c r="AG792" s="82" t="str">
        <f t="shared" si="241"/>
        <v/>
      </c>
      <c r="AH792" s="125" t="str">
        <f t="shared" si="244"/>
        <v/>
      </c>
      <c r="AI792" s="64" t="str">
        <f t="shared" si="242"/>
        <v/>
      </c>
      <c r="AJ792" s="45" t="str">
        <f>IFERROR(IF(ISNUMBER('Opsparede løndele dec21-feb22'!K790),AI792+'Opsparede løndele dec21-feb22'!K790,AI792),"")</f>
        <v/>
      </c>
    </row>
    <row r="793" spans="1:36" x14ac:dyDescent="0.25">
      <c r="A793" s="50" t="str">
        <f t="shared" si="245"/>
        <v/>
      </c>
      <c r="B793" s="5"/>
      <c r="C793" s="6"/>
      <c r="D793" s="7"/>
      <c r="E793" s="8"/>
      <c r="F793" s="8"/>
      <c r="G793" s="58" t="str">
        <f t="shared" si="247"/>
        <v/>
      </c>
      <c r="H793" s="58" t="str">
        <f t="shared" si="247"/>
        <v/>
      </c>
      <c r="I793" s="58" t="str">
        <f t="shared" si="247"/>
        <v/>
      </c>
      <c r="K793" s="100" t="str">
        <f t="shared" si="243"/>
        <v/>
      </c>
      <c r="U793" s="101"/>
      <c r="V793" s="63" t="str">
        <f t="shared" si="233"/>
        <v/>
      </c>
      <c r="W793" s="63" t="str">
        <f t="shared" si="234"/>
        <v/>
      </c>
      <c r="X793" s="63" t="str">
        <f t="shared" si="235"/>
        <v/>
      </c>
      <c r="Y793" s="63" t="str">
        <f t="shared" si="236"/>
        <v/>
      </c>
      <c r="Z793" s="63" t="str">
        <f t="shared" si="237"/>
        <v/>
      </c>
      <c r="AA793" s="63" t="str">
        <f t="shared" si="238"/>
        <v/>
      </c>
      <c r="AB793" s="37"/>
      <c r="AC793" s="37"/>
      <c r="AD793" s="37"/>
      <c r="AE793" s="82" t="str">
        <f t="shared" si="239"/>
        <v/>
      </c>
      <c r="AF793" s="82" t="str">
        <f t="shared" si="240"/>
        <v/>
      </c>
      <c r="AG793" s="82" t="str">
        <f t="shared" si="241"/>
        <v/>
      </c>
      <c r="AH793" s="125" t="str">
        <f t="shared" si="244"/>
        <v/>
      </c>
      <c r="AI793" s="64" t="str">
        <f t="shared" si="242"/>
        <v/>
      </c>
      <c r="AJ793" s="45" t="str">
        <f>IFERROR(IF(ISNUMBER('Opsparede løndele dec21-feb22'!K791),AI793+'Opsparede løndele dec21-feb22'!K791,AI793),"")</f>
        <v/>
      </c>
    </row>
    <row r="794" spans="1:36" x14ac:dyDescent="0.25">
      <c r="A794" s="50" t="str">
        <f t="shared" si="245"/>
        <v/>
      </c>
      <c r="B794" s="5"/>
      <c r="C794" s="6"/>
      <c r="D794" s="7"/>
      <c r="E794" s="8"/>
      <c r="F794" s="8"/>
      <c r="G794" s="58" t="str">
        <f t="shared" si="247"/>
        <v/>
      </c>
      <c r="H794" s="58" t="str">
        <f t="shared" si="247"/>
        <v/>
      </c>
      <c r="I794" s="58" t="str">
        <f t="shared" si="247"/>
        <v/>
      </c>
      <c r="K794" s="100" t="str">
        <f t="shared" si="243"/>
        <v/>
      </c>
      <c r="U794" s="101"/>
      <c r="V794" s="63" t="str">
        <f t="shared" si="233"/>
        <v/>
      </c>
      <c r="W794" s="63" t="str">
        <f t="shared" si="234"/>
        <v/>
      </c>
      <c r="X794" s="63" t="str">
        <f t="shared" si="235"/>
        <v/>
      </c>
      <c r="Y794" s="63" t="str">
        <f t="shared" si="236"/>
        <v/>
      </c>
      <c r="Z794" s="63" t="str">
        <f t="shared" si="237"/>
        <v/>
      </c>
      <c r="AA794" s="63" t="str">
        <f t="shared" si="238"/>
        <v/>
      </c>
      <c r="AB794" s="37"/>
      <c r="AC794" s="37"/>
      <c r="AD794" s="37"/>
      <c r="AE794" s="82" t="str">
        <f t="shared" si="239"/>
        <v/>
      </c>
      <c r="AF794" s="82" t="str">
        <f t="shared" si="240"/>
        <v/>
      </c>
      <c r="AG794" s="82" t="str">
        <f t="shared" si="241"/>
        <v/>
      </c>
      <c r="AH794" s="125" t="str">
        <f t="shared" si="244"/>
        <v/>
      </c>
      <c r="AI794" s="64" t="str">
        <f t="shared" si="242"/>
        <v/>
      </c>
      <c r="AJ794" s="45" t="str">
        <f>IFERROR(IF(ISNUMBER('Opsparede løndele dec21-feb22'!K792),AI794+'Opsparede løndele dec21-feb22'!K792,AI794),"")</f>
        <v/>
      </c>
    </row>
    <row r="795" spans="1:36" x14ac:dyDescent="0.25">
      <c r="A795" s="50" t="str">
        <f t="shared" si="245"/>
        <v/>
      </c>
      <c r="B795" s="5"/>
      <c r="C795" s="6"/>
      <c r="D795" s="7"/>
      <c r="E795" s="8"/>
      <c r="F795" s="8"/>
      <c r="G795" s="58" t="str">
        <f t="shared" si="247"/>
        <v/>
      </c>
      <c r="H795" s="58" t="str">
        <f t="shared" si="247"/>
        <v/>
      </c>
      <c r="I795" s="58" t="str">
        <f t="shared" si="247"/>
        <v/>
      </c>
      <c r="K795" s="100" t="str">
        <f t="shared" si="243"/>
        <v/>
      </c>
      <c r="U795" s="101"/>
      <c r="V795" s="63" t="str">
        <f t="shared" si="233"/>
        <v/>
      </c>
      <c r="W795" s="63" t="str">
        <f t="shared" si="234"/>
        <v/>
      </c>
      <c r="X795" s="63" t="str">
        <f t="shared" si="235"/>
        <v/>
      </c>
      <c r="Y795" s="63" t="str">
        <f t="shared" si="236"/>
        <v/>
      </c>
      <c r="Z795" s="63" t="str">
        <f t="shared" si="237"/>
        <v/>
      </c>
      <c r="AA795" s="63" t="str">
        <f t="shared" si="238"/>
        <v/>
      </c>
      <c r="AB795" s="37"/>
      <c r="AC795" s="37"/>
      <c r="AD795" s="37"/>
      <c r="AE795" s="82" t="str">
        <f t="shared" si="239"/>
        <v/>
      </c>
      <c r="AF795" s="82" t="str">
        <f t="shared" si="240"/>
        <v/>
      </c>
      <c r="AG795" s="82" t="str">
        <f t="shared" si="241"/>
        <v/>
      </c>
      <c r="AH795" s="125" t="str">
        <f t="shared" si="244"/>
        <v/>
      </c>
      <c r="AI795" s="64" t="str">
        <f t="shared" si="242"/>
        <v/>
      </c>
      <c r="AJ795" s="45" t="str">
        <f>IFERROR(IF(ISNUMBER('Opsparede løndele dec21-feb22'!K793),AI795+'Opsparede løndele dec21-feb22'!K793,AI795),"")</f>
        <v/>
      </c>
    </row>
    <row r="796" spans="1:36" x14ac:dyDescent="0.25">
      <c r="A796" s="50" t="str">
        <f t="shared" si="245"/>
        <v/>
      </c>
      <c r="B796" s="5"/>
      <c r="C796" s="6"/>
      <c r="D796" s="7"/>
      <c r="E796" s="8"/>
      <c r="F796" s="8"/>
      <c r="G796" s="58" t="str">
        <f t="shared" si="247"/>
        <v/>
      </c>
      <c r="H796" s="58" t="str">
        <f t="shared" si="247"/>
        <v/>
      </c>
      <c r="I796" s="58" t="str">
        <f t="shared" si="247"/>
        <v/>
      </c>
      <c r="K796" s="100" t="str">
        <f t="shared" si="243"/>
        <v/>
      </c>
      <c r="U796" s="101"/>
      <c r="V796" s="63" t="str">
        <f t="shared" si="233"/>
        <v/>
      </c>
      <c r="W796" s="63" t="str">
        <f t="shared" si="234"/>
        <v/>
      </c>
      <c r="X796" s="63" t="str">
        <f t="shared" si="235"/>
        <v/>
      </c>
      <c r="Y796" s="63" t="str">
        <f t="shared" si="236"/>
        <v/>
      </c>
      <c r="Z796" s="63" t="str">
        <f t="shared" si="237"/>
        <v/>
      </c>
      <c r="AA796" s="63" t="str">
        <f t="shared" si="238"/>
        <v/>
      </c>
      <c r="AB796" s="37"/>
      <c r="AC796" s="37"/>
      <c r="AD796" s="37"/>
      <c r="AE796" s="82" t="str">
        <f t="shared" si="239"/>
        <v/>
      </c>
      <c r="AF796" s="82" t="str">
        <f t="shared" si="240"/>
        <v/>
      </c>
      <c r="AG796" s="82" t="str">
        <f t="shared" si="241"/>
        <v/>
      </c>
      <c r="AH796" s="125" t="str">
        <f t="shared" si="244"/>
        <v/>
      </c>
      <c r="AI796" s="64" t="str">
        <f t="shared" si="242"/>
        <v/>
      </c>
      <c r="AJ796" s="45" t="str">
        <f>IFERROR(IF(ISNUMBER('Opsparede løndele dec21-feb22'!K794),AI796+'Opsparede løndele dec21-feb22'!K794,AI796),"")</f>
        <v/>
      </c>
    </row>
    <row r="797" spans="1:36" x14ac:dyDescent="0.25">
      <c r="A797" s="50" t="str">
        <f t="shared" si="245"/>
        <v/>
      </c>
      <c r="B797" s="5"/>
      <c r="C797" s="6"/>
      <c r="D797" s="7"/>
      <c r="E797" s="8"/>
      <c r="F797" s="8"/>
      <c r="G797" s="58" t="str">
        <f t="shared" ref="G797:I806" si="248">IF(AND(ISNUMBER($E797),ISNUMBER($F797)),MAX(MIN(NETWORKDAYS(IF($E797&lt;=VLOOKUP(G$6,Matrix_antal_dage,5,FALSE),VLOOKUP(G$6,Matrix_antal_dage,5,FALSE),$E797),IF($F797&gt;=VLOOKUP(G$6,Matrix_antal_dage,6,FALSE),VLOOKUP(G$6,Matrix_antal_dage,6,FALSE),$F797),helligdage),VLOOKUP(G$6,Matrix_antal_dage,7,FALSE)),0),"")</f>
        <v/>
      </c>
      <c r="H797" s="58" t="str">
        <f t="shared" si="248"/>
        <v/>
      </c>
      <c r="I797" s="58" t="str">
        <f t="shared" si="248"/>
        <v/>
      </c>
      <c r="K797" s="100" t="str">
        <f t="shared" si="243"/>
        <v/>
      </c>
      <c r="U797" s="101"/>
      <c r="V797" s="63" t="str">
        <f t="shared" si="233"/>
        <v/>
      </c>
      <c r="W797" s="63" t="str">
        <f t="shared" si="234"/>
        <v/>
      </c>
      <c r="X797" s="63" t="str">
        <f t="shared" si="235"/>
        <v/>
      </c>
      <c r="Y797" s="63" t="str">
        <f t="shared" si="236"/>
        <v/>
      </c>
      <c r="Z797" s="63" t="str">
        <f t="shared" si="237"/>
        <v/>
      </c>
      <c r="AA797" s="63" t="str">
        <f t="shared" si="238"/>
        <v/>
      </c>
      <c r="AB797" s="37"/>
      <c r="AC797" s="37"/>
      <c r="AD797" s="37"/>
      <c r="AE797" s="82" t="str">
        <f t="shared" si="239"/>
        <v/>
      </c>
      <c r="AF797" s="82" t="str">
        <f t="shared" si="240"/>
        <v/>
      </c>
      <c r="AG797" s="82" t="str">
        <f t="shared" si="241"/>
        <v/>
      </c>
      <c r="AH797" s="125" t="str">
        <f t="shared" si="244"/>
        <v/>
      </c>
      <c r="AI797" s="64" t="str">
        <f t="shared" si="242"/>
        <v/>
      </c>
      <c r="AJ797" s="45" t="str">
        <f>IFERROR(IF(ISNUMBER('Opsparede løndele dec21-feb22'!K795),AI797+'Opsparede løndele dec21-feb22'!K795,AI797),"")</f>
        <v/>
      </c>
    </row>
    <row r="798" spans="1:36" x14ac:dyDescent="0.25">
      <c r="A798" s="50" t="str">
        <f t="shared" si="245"/>
        <v/>
      </c>
      <c r="B798" s="5"/>
      <c r="C798" s="6"/>
      <c r="D798" s="7"/>
      <c r="E798" s="8"/>
      <c r="F798" s="8"/>
      <c r="G798" s="58" t="str">
        <f t="shared" si="248"/>
        <v/>
      </c>
      <c r="H798" s="58" t="str">
        <f t="shared" si="248"/>
        <v/>
      </c>
      <c r="I798" s="58" t="str">
        <f t="shared" si="248"/>
        <v/>
      </c>
      <c r="K798" s="100" t="str">
        <f t="shared" si="243"/>
        <v/>
      </c>
      <c r="U798" s="101"/>
      <c r="V798" s="63" t="str">
        <f t="shared" si="233"/>
        <v/>
      </c>
      <c r="W798" s="63" t="str">
        <f t="shared" si="234"/>
        <v/>
      </c>
      <c r="X798" s="63" t="str">
        <f t="shared" si="235"/>
        <v/>
      </c>
      <c r="Y798" s="63" t="str">
        <f t="shared" si="236"/>
        <v/>
      </c>
      <c r="Z798" s="63" t="str">
        <f t="shared" si="237"/>
        <v/>
      </c>
      <c r="AA798" s="63" t="str">
        <f t="shared" si="238"/>
        <v/>
      </c>
      <c r="AB798" s="37"/>
      <c r="AC798" s="37"/>
      <c r="AD798" s="37"/>
      <c r="AE798" s="82" t="str">
        <f t="shared" si="239"/>
        <v/>
      </c>
      <c r="AF798" s="82" t="str">
        <f t="shared" si="240"/>
        <v/>
      </c>
      <c r="AG798" s="82" t="str">
        <f t="shared" si="241"/>
        <v/>
      </c>
      <c r="AH798" s="125" t="str">
        <f t="shared" si="244"/>
        <v/>
      </c>
      <c r="AI798" s="64" t="str">
        <f t="shared" si="242"/>
        <v/>
      </c>
      <c r="AJ798" s="45" t="str">
        <f>IFERROR(IF(ISNUMBER('Opsparede løndele dec21-feb22'!K796),AI798+'Opsparede løndele dec21-feb22'!K796,AI798),"")</f>
        <v/>
      </c>
    </row>
    <row r="799" spans="1:36" x14ac:dyDescent="0.25">
      <c r="A799" s="50" t="str">
        <f t="shared" si="245"/>
        <v/>
      </c>
      <c r="B799" s="5"/>
      <c r="C799" s="6"/>
      <c r="D799" s="7"/>
      <c r="E799" s="8"/>
      <c r="F799" s="8"/>
      <c r="G799" s="58" t="str">
        <f t="shared" si="248"/>
        <v/>
      </c>
      <c r="H799" s="58" t="str">
        <f t="shared" si="248"/>
        <v/>
      </c>
      <c r="I799" s="58" t="str">
        <f t="shared" si="248"/>
        <v/>
      </c>
      <c r="K799" s="100" t="str">
        <f t="shared" si="243"/>
        <v/>
      </c>
      <c r="U799" s="101"/>
      <c r="V799" s="63" t="str">
        <f t="shared" si="233"/>
        <v/>
      </c>
      <c r="W799" s="63" t="str">
        <f t="shared" si="234"/>
        <v/>
      </c>
      <c r="X799" s="63" t="str">
        <f t="shared" si="235"/>
        <v/>
      </c>
      <c r="Y799" s="63" t="str">
        <f t="shared" si="236"/>
        <v/>
      </c>
      <c r="Z799" s="63" t="str">
        <f t="shared" si="237"/>
        <v/>
      </c>
      <c r="AA799" s="63" t="str">
        <f t="shared" si="238"/>
        <v/>
      </c>
      <c r="AB799" s="37"/>
      <c r="AC799" s="37"/>
      <c r="AD799" s="37"/>
      <c r="AE799" s="82" t="str">
        <f t="shared" si="239"/>
        <v/>
      </c>
      <c r="AF799" s="82" t="str">
        <f t="shared" si="240"/>
        <v/>
      </c>
      <c r="AG799" s="82" t="str">
        <f t="shared" si="241"/>
        <v/>
      </c>
      <c r="AH799" s="125" t="str">
        <f t="shared" si="244"/>
        <v/>
      </c>
      <c r="AI799" s="64" t="str">
        <f t="shared" si="242"/>
        <v/>
      </c>
      <c r="AJ799" s="45" t="str">
        <f>IFERROR(IF(ISNUMBER('Opsparede løndele dec21-feb22'!K797),AI799+'Opsparede løndele dec21-feb22'!K797,AI799),"")</f>
        <v/>
      </c>
    </row>
    <row r="800" spans="1:36" x14ac:dyDescent="0.25">
      <c r="A800" s="50" t="str">
        <f t="shared" si="245"/>
        <v/>
      </c>
      <c r="B800" s="5"/>
      <c r="C800" s="6"/>
      <c r="D800" s="7"/>
      <c r="E800" s="8"/>
      <c r="F800" s="8"/>
      <c r="G800" s="58" t="str">
        <f t="shared" si="248"/>
        <v/>
      </c>
      <c r="H800" s="58" t="str">
        <f t="shared" si="248"/>
        <v/>
      </c>
      <c r="I800" s="58" t="str">
        <f t="shared" si="248"/>
        <v/>
      </c>
      <c r="K800" s="100" t="str">
        <f t="shared" si="243"/>
        <v/>
      </c>
      <c r="U800" s="101"/>
      <c r="V800" s="63" t="str">
        <f t="shared" si="233"/>
        <v/>
      </c>
      <c r="W800" s="63" t="str">
        <f t="shared" si="234"/>
        <v/>
      </c>
      <c r="X800" s="63" t="str">
        <f t="shared" si="235"/>
        <v/>
      </c>
      <c r="Y800" s="63" t="str">
        <f t="shared" si="236"/>
        <v/>
      </c>
      <c r="Z800" s="63" t="str">
        <f t="shared" si="237"/>
        <v/>
      </c>
      <c r="AA800" s="63" t="str">
        <f t="shared" si="238"/>
        <v/>
      </c>
      <c r="AB800" s="37"/>
      <c r="AC800" s="37"/>
      <c r="AD800" s="37"/>
      <c r="AE800" s="82" t="str">
        <f t="shared" si="239"/>
        <v/>
      </c>
      <c r="AF800" s="82" t="str">
        <f t="shared" si="240"/>
        <v/>
      </c>
      <c r="AG800" s="82" t="str">
        <f t="shared" si="241"/>
        <v/>
      </c>
      <c r="AH800" s="125" t="str">
        <f t="shared" si="244"/>
        <v/>
      </c>
      <c r="AI800" s="64" t="str">
        <f t="shared" si="242"/>
        <v/>
      </c>
      <c r="AJ800" s="45" t="str">
        <f>IFERROR(IF(ISNUMBER('Opsparede løndele dec21-feb22'!K798),AI800+'Opsparede løndele dec21-feb22'!K798,AI800),"")</f>
        <v/>
      </c>
    </row>
    <row r="801" spans="1:36" x14ac:dyDescent="0.25">
      <c r="A801" s="50" t="str">
        <f t="shared" si="245"/>
        <v/>
      </c>
      <c r="B801" s="5"/>
      <c r="C801" s="6"/>
      <c r="D801" s="7"/>
      <c r="E801" s="8"/>
      <c r="F801" s="8"/>
      <c r="G801" s="58" t="str">
        <f t="shared" si="248"/>
        <v/>
      </c>
      <c r="H801" s="58" t="str">
        <f t="shared" si="248"/>
        <v/>
      </c>
      <c r="I801" s="58" t="str">
        <f t="shared" si="248"/>
        <v/>
      </c>
      <c r="K801" s="100" t="str">
        <f t="shared" si="243"/>
        <v/>
      </c>
      <c r="U801" s="101"/>
      <c r="V801" s="63" t="str">
        <f t="shared" si="233"/>
        <v/>
      </c>
      <c r="W801" s="63" t="str">
        <f t="shared" si="234"/>
        <v/>
      </c>
      <c r="X801" s="63" t="str">
        <f t="shared" si="235"/>
        <v/>
      </c>
      <c r="Y801" s="63" t="str">
        <f t="shared" si="236"/>
        <v/>
      </c>
      <c r="Z801" s="63" t="str">
        <f t="shared" si="237"/>
        <v/>
      </c>
      <c r="AA801" s="63" t="str">
        <f t="shared" si="238"/>
        <v/>
      </c>
      <c r="AB801" s="37"/>
      <c r="AC801" s="37"/>
      <c r="AD801" s="37"/>
      <c r="AE801" s="82" t="str">
        <f t="shared" si="239"/>
        <v/>
      </c>
      <c r="AF801" s="82" t="str">
        <f t="shared" si="240"/>
        <v/>
      </c>
      <c r="AG801" s="82" t="str">
        <f t="shared" si="241"/>
        <v/>
      </c>
      <c r="AH801" s="125" t="str">
        <f t="shared" si="244"/>
        <v/>
      </c>
      <c r="AI801" s="64" t="str">
        <f t="shared" si="242"/>
        <v/>
      </c>
      <c r="AJ801" s="45" t="str">
        <f>IFERROR(IF(ISNUMBER('Opsparede løndele dec21-feb22'!K799),AI801+'Opsparede løndele dec21-feb22'!K799,AI801),"")</f>
        <v/>
      </c>
    </row>
    <row r="802" spans="1:36" x14ac:dyDescent="0.25">
      <c r="A802" s="50" t="str">
        <f t="shared" si="245"/>
        <v/>
      </c>
      <c r="B802" s="5"/>
      <c r="C802" s="6"/>
      <c r="D802" s="7"/>
      <c r="E802" s="8"/>
      <c r="F802" s="8"/>
      <c r="G802" s="58" t="str">
        <f t="shared" si="248"/>
        <v/>
      </c>
      <c r="H802" s="58" t="str">
        <f t="shared" si="248"/>
        <v/>
      </c>
      <c r="I802" s="58" t="str">
        <f t="shared" si="248"/>
        <v/>
      </c>
      <c r="K802" s="100" t="str">
        <f t="shared" si="243"/>
        <v/>
      </c>
      <c r="U802" s="101"/>
      <c r="V802" s="63" t="str">
        <f t="shared" si="233"/>
        <v/>
      </c>
      <c r="W802" s="63" t="str">
        <f t="shared" si="234"/>
        <v/>
      </c>
      <c r="X802" s="63" t="str">
        <f t="shared" si="235"/>
        <v/>
      </c>
      <c r="Y802" s="63" t="str">
        <f t="shared" si="236"/>
        <v/>
      </c>
      <c r="Z802" s="63" t="str">
        <f t="shared" si="237"/>
        <v/>
      </c>
      <c r="AA802" s="63" t="str">
        <f t="shared" si="238"/>
        <v/>
      </c>
      <c r="AB802" s="37"/>
      <c r="AC802" s="37"/>
      <c r="AD802" s="37"/>
      <c r="AE802" s="82" t="str">
        <f t="shared" si="239"/>
        <v/>
      </c>
      <c r="AF802" s="82" t="str">
        <f t="shared" si="240"/>
        <v/>
      </c>
      <c r="AG802" s="82" t="str">
        <f t="shared" si="241"/>
        <v/>
      </c>
      <c r="AH802" s="125" t="str">
        <f t="shared" si="244"/>
        <v/>
      </c>
      <c r="AI802" s="64" t="str">
        <f t="shared" si="242"/>
        <v/>
      </c>
      <c r="AJ802" s="45" t="str">
        <f>IFERROR(IF(ISNUMBER('Opsparede løndele dec21-feb22'!K800),AI802+'Opsparede løndele dec21-feb22'!K800,AI802),"")</f>
        <v/>
      </c>
    </row>
    <row r="803" spans="1:36" x14ac:dyDescent="0.25">
      <c r="A803" s="50" t="str">
        <f t="shared" si="245"/>
        <v/>
      </c>
      <c r="B803" s="5"/>
      <c r="C803" s="6"/>
      <c r="D803" s="7"/>
      <c r="E803" s="8"/>
      <c r="F803" s="8"/>
      <c r="G803" s="58" t="str">
        <f t="shared" si="248"/>
        <v/>
      </c>
      <c r="H803" s="58" t="str">
        <f t="shared" si="248"/>
        <v/>
      </c>
      <c r="I803" s="58" t="str">
        <f t="shared" si="248"/>
        <v/>
      </c>
      <c r="K803" s="100" t="str">
        <f t="shared" si="243"/>
        <v/>
      </c>
      <c r="U803" s="101"/>
      <c r="V803" s="63" t="str">
        <f t="shared" si="233"/>
        <v/>
      </c>
      <c r="W803" s="63" t="str">
        <f t="shared" si="234"/>
        <v/>
      </c>
      <c r="X803" s="63" t="str">
        <f t="shared" si="235"/>
        <v/>
      </c>
      <c r="Y803" s="63" t="str">
        <f t="shared" si="236"/>
        <v/>
      </c>
      <c r="Z803" s="63" t="str">
        <f t="shared" si="237"/>
        <v/>
      </c>
      <c r="AA803" s="63" t="str">
        <f t="shared" si="238"/>
        <v/>
      </c>
      <c r="AB803" s="37"/>
      <c r="AC803" s="37"/>
      <c r="AD803" s="37"/>
      <c r="AE803" s="82" t="str">
        <f t="shared" si="239"/>
        <v/>
      </c>
      <c r="AF803" s="82" t="str">
        <f t="shared" si="240"/>
        <v/>
      </c>
      <c r="AG803" s="82" t="str">
        <f t="shared" si="241"/>
        <v/>
      </c>
      <c r="AH803" s="125" t="str">
        <f t="shared" si="244"/>
        <v/>
      </c>
      <c r="AI803" s="64" t="str">
        <f t="shared" si="242"/>
        <v/>
      </c>
      <c r="AJ803" s="45" t="str">
        <f>IFERROR(IF(ISNUMBER('Opsparede løndele dec21-feb22'!K801),AI803+'Opsparede løndele dec21-feb22'!K801,AI803),"")</f>
        <v/>
      </c>
    </row>
    <row r="804" spans="1:36" x14ac:dyDescent="0.25">
      <c r="A804" s="50" t="str">
        <f t="shared" si="245"/>
        <v/>
      </c>
      <c r="B804" s="5"/>
      <c r="C804" s="6"/>
      <c r="D804" s="7"/>
      <c r="E804" s="8"/>
      <c r="F804" s="8"/>
      <c r="G804" s="58" t="str">
        <f t="shared" si="248"/>
        <v/>
      </c>
      <c r="H804" s="58" t="str">
        <f t="shared" si="248"/>
        <v/>
      </c>
      <c r="I804" s="58" t="str">
        <f t="shared" si="248"/>
        <v/>
      </c>
      <c r="K804" s="100" t="str">
        <f t="shared" si="243"/>
        <v/>
      </c>
      <c r="U804" s="101"/>
      <c r="V804" s="63" t="str">
        <f t="shared" si="233"/>
        <v/>
      </c>
      <c r="W804" s="63" t="str">
        <f t="shared" si="234"/>
        <v/>
      </c>
      <c r="X804" s="63" t="str">
        <f t="shared" si="235"/>
        <v/>
      </c>
      <c r="Y804" s="63" t="str">
        <f t="shared" si="236"/>
        <v/>
      </c>
      <c r="Z804" s="63" t="str">
        <f t="shared" si="237"/>
        <v/>
      </c>
      <c r="AA804" s="63" t="str">
        <f t="shared" si="238"/>
        <v/>
      </c>
      <c r="AB804" s="37"/>
      <c r="AC804" s="37"/>
      <c r="AD804" s="37"/>
      <c r="AE804" s="82" t="str">
        <f t="shared" si="239"/>
        <v/>
      </c>
      <c r="AF804" s="82" t="str">
        <f t="shared" si="240"/>
        <v/>
      </c>
      <c r="AG804" s="82" t="str">
        <f t="shared" si="241"/>
        <v/>
      </c>
      <c r="AH804" s="125" t="str">
        <f t="shared" si="244"/>
        <v/>
      </c>
      <c r="AI804" s="64" t="str">
        <f t="shared" si="242"/>
        <v/>
      </c>
      <c r="AJ804" s="45" t="str">
        <f>IFERROR(IF(ISNUMBER('Opsparede løndele dec21-feb22'!K802),AI804+'Opsparede løndele dec21-feb22'!K802,AI804),"")</f>
        <v/>
      </c>
    </row>
    <row r="805" spans="1:36" x14ac:dyDescent="0.25">
      <c r="A805" s="50" t="str">
        <f t="shared" si="245"/>
        <v/>
      </c>
      <c r="B805" s="5"/>
      <c r="C805" s="6"/>
      <c r="D805" s="7"/>
      <c r="E805" s="8"/>
      <c r="F805" s="8"/>
      <c r="G805" s="58" t="str">
        <f t="shared" si="248"/>
        <v/>
      </c>
      <c r="H805" s="58" t="str">
        <f t="shared" si="248"/>
        <v/>
      </c>
      <c r="I805" s="58" t="str">
        <f t="shared" si="248"/>
        <v/>
      </c>
      <c r="K805" s="100" t="str">
        <f t="shared" si="243"/>
        <v/>
      </c>
      <c r="U805" s="101"/>
      <c r="V805" s="63" t="str">
        <f t="shared" si="233"/>
        <v/>
      </c>
      <c r="W805" s="63" t="str">
        <f t="shared" si="234"/>
        <v/>
      </c>
      <c r="X805" s="63" t="str">
        <f t="shared" si="235"/>
        <v/>
      </c>
      <c r="Y805" s="63" t="str">
        <f t="shared" si="236"/>
        <v/>
      </c>
      <c r="Z805" s="63" t="str">
        <f t="shared" si="237"/>
        <v/>
      </c>
      <c r="AA805" s="63" t="str">
        <f t="shared" si="238"/>
        <v/>
      </c>
      <c r="AB805" s="37"/>
      <c r="AC805" s="37"/>
      <c r="AD805" s="37"/>
      <c r="AE805" s="82" t="str">
        <f t="shared" si="239"/>
        <v/>
      </c>
      <c r="AF805" s="82" t="str">
        <f t="shared" si="240"/>
        <v/>
      </c>
      <c r="AG805" s="82" t="str">
        <f t="shared" si="241"/>
        <v/>
      </c>
      <c r="AH805" s="125" t="str">
        <f t="shared" si="244"/>
        <v/>
      </c>
      <c r="AI805" s="64" t="str">
        <f t="shared" si="242"/>
        <v/>
      </c>
      <c r="AJ805" s="45" t="str">
        <f>IFERROR(IF(ISNUMBER('Opsparede løndele dec21-feb22'!K803),AI805+'Opsparede løndele dec21-feb22'!K803,AI805),"")</f>
        <v/>
      </c>
    </row>
    <row r="806" spans="1:36" x14ac:dyDescent="0.25">
      <c r="A806" s="50" t="str">
        <f t="shared" si="245"/>
        <v/>
      </c>
      <c r="B806" s="5"/>
      <c r="C806" s="6"/>
      <c r="D806" s="7"/>
      <c r="E806" s="8"/>
      <c r="F806" s="8"/>
      <c r="G806" s="58" t="str">
        <f t="shared" si="248"/>
        <v/>
      </c>
      <c r="H806" s="58" t="str">
        <f t="shared" si="248"/>
        <v/>
      </c>
      <c r="I806" s="58" t="str">
        <f t="shared" si="248"/>
        <v/>
      </c>
      <c r="K806" s="100" t="str">
        <f t="shared" si="243"/>
        <v/>
      </c>
      <c r="U806" s="101"/>
      <c r="V806" s="63" t="str">
        <f t="shared" si="233"/>
        <v/>
      </c>
      <c r="W806" s="63" t="str">
        <f t="shared" si="234"/>
        <v/>
      </c>
      <c r="X806" s="63" t="str">
        <f t="shared" si="235"/>
        <v/>
      </c>
      <c r="Y806" s="63" t="str">
        <f t="shared" si="236"/>
        <v/>
      </c>
      <c r="Z806" s="63" t="str">
        <f t="shared" si="237"/>
        <v/>
      </c>
      <c r="AA806" s="63" t="str">
        <f t="shared" si="238"/>
        <v/>
      </c>
      <c r="AB806" s="37"/>
      <c r="AC806" s="37"/>
      <c r="AD806" s="37"/>
      <c r="AE806" s="82" t="str">
        <f t="shared" si="239"/>
        <v/>
      </c>
      <c r="AF806" s="82" t="str">
        <f t="shared" si="240"/>
        <v/>
      </c>
      <c r="AG806" s="82" t="str">
        <f t="shared" si="241"/>
        <v/>
      </c>
      <c r="AH806" s="125" t="str">
        <f t="shared" si="244"/>
        <v/>
      </c>
      <c r="AI806" s="64" t="str">
        <f t="shared" si="242"/>
        <v/>
      </c>
      <c r="AJ806" s="45" t="str">
        <f>IFERROR(IF(ISNUMBER('Opsparede løndele dec21-feb22'!K804),AI806+'Opsparede løndele dec21-feb22'!K804,AI806),"")</f>
        <v/>
      </c>
    </row>
    <row r="807" spans="1:36" x14ac:dyDescent="0.25">
      <c r="A807" s="50" t="str">
        <f t="shared" si="245"/>
        <v/>
      </c>
      <c r="B807" s="5"/>
      <c r="C807" s="6"/>
      <c r="D807" s="7"/>
      <c r="E807" s="8"/>
      <c r="F807" s="8"/>
      <c r="G807" s="58" t="str">
        <f t="shared" ref="G807:I816" si="249">IF(AND(ISNUMBER($E807),ISNUMBER($F807)),MAX(MIN(NETWORKDAYS(IF($E807&lt;=VLOOKUP(G$6,Matrix_antal_dage,5,FALSE),VLOOKUP(G$6,Matrix_antal_dage,5,FALSE),$E807),IF($F807&gt;=VLOOKUP(G$6,Matrix_antal_dage,6,FALSE),VLOOKUP(G$6,Matrix_antal_dage,6,FALSE),$F807),helligdage),VLOOKUP(G$6,Matrix_antal_dage,7,FALSE)),0),"")</f>
        <v/>
      </c>
      <c r="H807" s="58" t="str">
        <f t="shared" si="249"/>
        <v/>
      </c>
      <c r="I807" s="58" t="str">
        <f t="shared" si="249"/>
        <v/>
      </c>
      <c r="K807" s="100" t="str">
        <f t="shared" si="243"/>
        <v/>
      </c>
      <c r="U807" s="101"/>
      <c r="V807" s="63" t="str">
        <f t="shared" si="233"/>
        <v/>
      </c>
      <c r="W807" s="63" t="str">
        <f t="shared" si="234"/>
        <v/>
      </c>
      <c r="X807" s="63" t="str">
        <f t="shared" si="235"/>
        <v/>
      </c>
      <c r="Y807" s="63" t="str">
        <f t="shared" si="236"/>
        <v/>
      </c>
      <c r="Z807" s="63" t="str">
        <f t="shared" si="237"/>
        <v/>
      </c>
      <c r="AA807" s="63" t="str">
        <f t="shared" si="238"/>
        <v/>
      </c>
      <c r="AB807" s="37"/>
      <c r="AC807" s="37"/>
      <c r="AD807" s="37"/>
      <c r="AE807" s="82" t="str">
        <f t="shared" si="239"/>
        <v/>
      </c>
      <c r="AF807" s="82" t="str">
        <f t="shared" si="240"/>
        <v/>
      </c>
      <c r="AG807" s="82" t="str">
        <f t="shared" si="241"/>
        <v/>
      </c>
      <c r="AH807" s="125" t="str">
        <f t="shared" si="244"/>
        <v/>
      </c>
      <c r="AI807" s="64" t="str">
        <f t="shared" si="242"/>
        <v/>
      </c>
      <c r="AJ807" s="45" t="str">
        <f>IFERROR(IF(ISNUMBER('Opsparede løndele dec21-feb22'!K805),AI807+'Opsparede løndele dec21-feb22'!K805,AI807),"")</f>
        <v/>
      </c>
    </row>
    <row r="808" spans="1:36" x14ac:dyDescent="0.25">
      <c r="A808" s="50" t="str">
        <f t="shared" si="245"/>
        <v/>
      </c>
      <c r="B808" s="5"/>
      <c r="C808" s="6"/>
      <c r="D808" s="7"/>
      <c r="E808" s="8"/>
      <c r="F808" s="8"/>
      <c r="G808" s="58" t="str">
        <f t="shared" si="249"/>
        <v/>
      </c>
      <c r="H808" s="58" t="str">
        <f t="shared" si="249"/>
        <v/>
      </c>
      <c r="I808" s="58" t="str">
        <f t="shared" si="249"/>
        <v/>
      </c>
      <c r="K808" s="100" t="str">
        <f t="shared" si="243"/>
        <v/>
      </c>
      <c r="U808" s="101"/>
      <c r="V808" s="63" t="str">
        <f t="shared" si="233"/>
        <v/>
      </c>
      <c r="W808" s="63" t="str">
        <f t="shared" si="234"/>
        <v/>
      </c>
      <c r="X808" s="63" t="str">
        <f t="shared" si="235"/>
        <v/>
      </c>
      <c r="Y808" s="63" t="str">
        <f t="shared" si="236"/>
        <v/>
      </c>
      <c r="Z808" s="63" t="str">
        <f t="shared" si="237"/>
        <v/>
      </c>
      <c r="AA808" s="63" t="str">
        <f t="shared" si="238"/>
        <v/>
      </c>
      <c r="AB808" s="37"/>
      <c r="AC808" s="37"/>
      <c r="AD808" s="37"/>
      <c r="AE808" s="82" t="str">
        <f t="shared" si="239"/>
        <v/>
      </c>
      <c r="AF808" s="82" t="str">
        <f t="shared" si="240"/>
        <v/>
      </c>
      <c r="AG808" s="82" t="str">
        <f t="shared" si="241"/>
        <v/>
      </c>
      <c r="AH808" s="125" t="str">
        <f t="shared" si="244"/>
        <v/>
      </c>
      <c r="AI808" s="64" t="str">
        <f t="shared" si="242"/>
        <v/>
      </c>
      <c r="AJ808" s="45" t="str">
        <f>IFERROR(IF(ISNUMBER('Opsparede løndele dec21-feb22'!K806),AI808+'Opsparede løndele dec21-feb22'!K806,AI808),"")</f>
        <v/>
      </c>
    </row>
    <row r="809" spans="1:36" x14ac:dyDescent="0.25">
      <c r="A809" s="50" t="str">
        <f t="shared" si="245"/>
        <v/>
      </c>
      <c r="B809" s="5"/>
      <c r="C809" s="6"/>
      <c r="D809" s="7"/>
      <c r="E809" s="8"/>
      <c r="F809" s="8"/>
      <c r="G809" s="58" t="str">
        <f t="shared" si="249"/>
        <v/>
      </c>
      <c r="H809" s="58" t="str">
        <f t="shared" si="249"/>
        <v/>
      </c>
      <c r="I809" s="58" t="str">
        <f t="shared" si="249"/>
        <v/>
      </c>
      <c r="K809" s="100" t="str">
        <f t="shared" si="243"/>
        <v/>
      </c>
      <c r="U809" s="101"/>
      <c r="V809" s="63" t="str">
        <f t="shared" si="233"/>
        <v/>
      </c>
      <c r="W809" s="63" t="str">
        <f t="shared" si="234"/>
        <v/>
      </c>
      <c r="X809" s="63" t="str">
        <f t="shared" si="235"/>
        <v/>
      </c>
      <c r="Y809" s="63" t="str">
        <f t="shared" si="236"/>
        <v/>
      </c>
      <c r="Z809" s="63" t="str">
        <f t="shared" si="237"/>
        <v/>
      </c>
      <c r="AA809" s="63" t="str">
        <f t="shared" si="238"/>
        <v/>
      </c>
      <c r="AB809" s="37"/>
      <c r="AC809" s="37"/>
      <c r="AD809" s="37"/>
      <c r="AE809" s="82" t="str">
        <f t="shared" si="239"/>
        <v/>
      </c>
      <c r="AF809" s="82" t="str">
        <f t="shared" si="240"/>
        <v/>
      </c>
      <c r="AG809" s="82" t="str">
        <f t="shared" si="241"/>
        <v/>
      </c>
      <c r="AH809" s="125" t="str">
        <f t="shared" si="244"/>
        <v/>
      </c>
      <c r="AI809" s="64" t="str">
        <f t="shared" si="242"/>
        <v/>
      </c>
      <c r="AJ809" s="45" t="str">
        <f>IFERROR(IF(ISNUMBER('Opsparede løndele dec21-feb22'!K807),AI809+'Opsparede løndele dec21-feb22'!K807,AI809),"")</f>
        <v/>
      </c>
    </row>
    <row r="810" spans="1:36" x14ac:dyDescent="0.25">
      <c r="A810" s="50" t="str">
        <f t="shared" si="245"/>
        <v/>
      </c>
      <c r="B810" s="5"/>
      <c r="C810" s="6"/>
      <c r="D810" s="7"/>
      <c r="E810" s="8"/>
      <c r="F810" s="8"/>
      <c r="G810" s="58" t="str">
        <f t="shared" si="249"/>
        <v/>
      </c>
      <c r="H810" s="58" t="str">
        <f t="shared" si="249"/>
        <v/>
      </c>
      <c r="I810" s="58" t="str">
        <f t="shared" si="249"/>
        <v/>
      </c>
      <c r="K810" s="100" t="str">
        <f t="shared" si="243"/>
        <v/>
      </c>
      <c r="U810" s="101"/>
      <c r="V810" s="63" t="str">
        <f t="shared" si="233"/>
        <v/>
      </c>
      <c r="W810" s="63" t="str">
        <f t="shared" si="234"/>
        <v/>
      </c>
      <c r="X810" s="63" t="str">
        <f t="shared" si="235"/>
        <v/>
      </c>
      <c r="Y810" s="63" t="str">
        <f t="shared" si="236"/>
        <v/>
      </c>
      <c r="Z810" s="63" t="str">
        <f t="shared" si="237"/>
        <v/>
      </c>
      <c r="AA810" s="63" t="str">
        <f t="shared" si="238"/>
        <v/>
      </c>
      <c r="AB810" s="37"/>
      <c r="AC810" s="37"/>
      <c r="AD810" s="37"/>
      <c r="AE810" s="82" t="str">
        <f t="shared" si="239"/>
        <v/>
      </c>
      <c r="AF810" s="82" t="str">
        <f t="shared" si="240"/>
        <v/>
      </c>
      <c r="AG810" s="82" t="str">
        <f t="shared" si="241"/>
        <v/>
      </c>
      <c r="AH810" s="125" t="str">
        <f t="shared" si="244"/>
        <v/>
      </c>
      <c r="AI810" s="64" t="str">
        <f t="shared" si="242"/>
        <v/>
      </c>
      <c r="AJ810" s="45" t="str">
        <f>IFERROR(IF(ISNUMBER('Opsparede løndele dec21-feb22'!K808),AI810+'Opsparede løndele dec21-feb22'!K808,AI810),"")</f>
        <v/>
      </c>
    </row>
    <row r="811" spans="1:36" x14ac:dyDescent="0.25">
      <c r="A811" s="50" t="str">
        <f t="shared" si="245"/>
        <v/>
      </c>
      <c r="B811" s="5"/>
      <c r="C811" s="6"/>
      <c r="D811" s="7"/>
      <c r="E811" s="8"/>
      <c r="F811" s="8"/>
      <c r="G811" s="58" t="str">
        <f t="shared" si="249"/>
        <v/>
      </c>
      <c r="H811" s="58" t="str">
        <f t="shared" si="249"/>
        <v/>
      </c>
      <c r="I811" s="58" t="str">
        <f t="shared" si="249"/>
        <v/>
      </c>
      <c r="K811" s="100" t="str">
        <f t="shared" si="243"/>
        <v/>
      </c>
      <c r="U811" s="101"/>
      <c r="V811" s="63" t="str">
        <f t="shared" si="233"/>
        <v/>
      </c>
      <c r="W811" s="63" t="str">
        <f t="shared" si="234"/>
        <v/>
      </c>
      <c r="X811" s="63" t="str">
        <f t="shared" si="235"/>
        <v/>
      </c>
      <c r="Y811" s="63" t="str">
        <f t="shared" si="236"/>
        <v/>
      </c>
      <c r="Z811" s="63" t="str">
        <f t="shared" si="237"/>
        <v/>
      </c>
      <c r="AA811" s="63" t="str">
        <f t="shared" si="238"/>
        <v/>
      </c>
      <c r="AB811" s="37"/>
      <c r="AC811" s="37"/>
      <c r="AD811" s="37"/>
      <c r="AE811" s="82" t="str">
        <f t="shared" si="239"/>
        <v/>
      </c>
      <c r="AF811" s="82" t="str">
        <f t="shared" si="240"/>
        <v/>
      </c>
      <c r="AG811" s="82" t="str">
        <f t="shared" si="241"/>
        <v/>
      </c>
      <c r="AH811" s="125" t="str">
        <f t="shared" si="244"/>
        <v/>
      </c>
      <c r="AI811" s="64" t="str">
        <f t="shared" si="242"/>
        <v/>
      </c>
      <c r="AJ811" s="45" t="str">
        <f>IFERROR(IF(ISNUMBER('Opsparede løndele dec21-feb22'!K809),AI811+'Opsparede løndele dec21-feb22'!K809,AI811),"")</f>
        <v/>
      </c>
    </row>
    <row r="812" spans="1:36" x14ac:dyDescent="0.25">
      <c r="A812" s="50" t="str">
        <f t="shared" si="245"/>
        <v/>
      </c>
      <c r="B812" s="5"/>
      <c r="C812" s="6"/>
      <c r="D812" s="7"/>
      <c r="E812" s="8"/>
      <c r="F812" s="8"/>
      <c r="G812" s="58" t="str">
        <f t="shared" si="249"/>
        <v/>
      </c>
      <c r="H812" s="58" t="str">
        <f t="shared" si="249"/>
        <v/>
      </c>
      <c r="I812" s="58" t="str">
        <f t="shared" si="249"/>
        <v/>
      </c>
      <c r="K812" s="100" t="str">
        <f t="shared" si="243"/>
        <v/>
      </c>
      <c r="U812" s="101"/>
      <c r="V812" s="63" t="str">
        <f t="shared" si="233"/>
        <v/>
      </c>
      <c r="W812" s="63" t="str">
        <f t="shared" si="234"/>
        <v/>
      </c>
      <c r="X812" s="63" t="str">
        <f t="shared" si="235"/>
        <v/>
      </c>
      <c r="Y812" s="63" t="str">
        <f t="shared" si="236"/>
        <v/>
      </c>
      <c r="Z812" s="63" t="str">
        <f t="shared" si="237"/>
        <v/>
      </c>
      <c r="AA812" s="63" t="str">
        <f t="shared" si="238"/>
        <v/>
      </c>
      <c r="AB812" s="37"/>
      <c r="AC812" s="37"/>
      <c r="AD812" s="37"/>
      <c r="AE812" s="82" t="str">
        <f t="shared" si="239"/>
        <v/>
      </c>
      <c r="AF812" s="82" t="str">
        <f t="shared" si="240"/>
        <v/>
      </c>
      <c r="AG812" s="82" t="str">
        <f t="shared" si="241"/>
        <v/>
      </c>
      <c r="AH812" s="125" t="str">
        <f t="shared" si="244"/>
        <v/>
      </c>
      <c r="AI812" s="64" t="str">
        <f t="shared" si="242"/>
        <v/>
      </c>
      <c r="AJ812" s="45" t="str">
        <f>IFERROR(IF(ISNUMBER('Opsparede løndele dec21-feb22'!K810),AI812+'Opsparede løndele dec21-feb22'!K810,AI812),"")</f>
        <v/>
      </c>
    </row>
    <row r="813" spans="1:36" x14ac:dyDescent="0.25">
      <c r="A813" s="50" t="str">
        <f t="shared" si="245"/>
        <v/>
      </c>
      <c r="B813" s="5"/>
      <c r="C813" s="6"/>
      <c r="D813" s="7"/>
      <c r="E813" s="8"/>
      <c r="F813" s="8"/>
      <c r="G813" s="58" t="str">
        <f t="shared" si="249"/>
        <v/>
      </c>
      <c r="H813" s="58" t="str">
        <f t="shared" si="249"/>
        <v/>
      </c>
      <c r="I813" s="58" t="str">
        <f t="shared" si="249"/>
        <v/>
      </c>
      <c r="K813" s="100" t="str">
        <f t="shared" si="243"/>
        <v/>
      </c>
      <c r="U813" s="101"/>
      <c r="V813" s="63" t="str">
        <f t="shared" si="233"/>
        <v/>
      </c>
      <c r="W813" s="63" t="str">
        <f t="shared" si="234"/>
        <v/>
      </c>
      <c r="X813" s="63" t="str">
        <f t="shared" si="235"/>
        <v/>
      </c>
      <c r="Y813" s="63" t="str">
        <f t="shared" si="236"/>
        <v/>
      </c>
      <c r="Z813" s="63" t="str">
        <f t="shared" si="237"/>
        <v/>
      </c>
      <c r="AA813" s="63" t="str">
        <f t="shared" si="238"/>
        <v/>
      </c>
      <c r="AB813" s="37"/>
      <c r="AC813" s="37"/>
      <c r="AD813" s="37"/>
      <c r="AE813" s="82" t="str">
        <f t="shared" si="239"/>
        <v/>
      </c>
      <c r="AF813" s="82" t="str">
        <f t="shared" si="240"/>
        <v/>
      </c>
      <c r="AG813" s="82" t="str">
        <f t="shared" si="241"/>
        <v/>
      </c>
      <c r="AH813" s="125" t="str">
        <f t="shared" si="244"/>
        <v/>
      </c>
      <c r="AI813" s="64" t="str">
        <f t="shared" si="242"/>
        <v/>
      </c>
      <c r="AJ813" s="45" t="str">
        <f>IFERROR(IF(ISNUMBER('Opsparede løndele dec21-feb22'!K811),AI813+'Opsparede løndele dec21-feb22'!K811,AI813),"")</f>
        <v/>
      </c>
    </row>
    <row r="814" spans="1:36" x14ac:dyDescent="0.25">
      <c r="A814" s="50" t="str">
        <f t="shared" si="245"/>
        <v/>
      </c>
      <c r="B814" s="5"/>
      <c r="C814" s="6"/>
      <c r="D814" s="7"/>
      <c r="E814" s="8"/>
      <c r="F814" s="8"/>
      <c r="G814" s="58" t="str">
        <f t="shared" si="249"/>
        <v/>
      </c>
      <c r="H814" s="58" t="str">
        <f t="shared" si="249"/>
        <v/>
      </c>
      <c r="I814" s="58" t="str">
        <f t="shared" si="249"/>
        <v/>
      </c>
      <c r="K814" s="100" t="str">
        <f t="shared" si="243"/>
        <v/>
      </c>
      <c r="U814" s="101"/>
      <c r="V814" s="63" t="str">
        <f t="shared" si="233"/>
        <v/>
      </c>
      <c r="W814" s="63" t="str">
        <f t="shared" si="234"/>
        <v/>
      </c>
      <c r="X814" s="63" t="str">
        <f t="shared" si="235"/>
        <v/>
      </c>
      <c r="Y814" s="63" t="str">
        <f t="shared" si="236"/>
        <v/>
      </c>
      <c r="Z814" s="63" t="str">
        <f t="shared" si="237"/>
        <v/>
      </c>
      <c r="AA814" s="63" t="str">
        <f t="shared" si="238"/>
        <v/>
      </c>
      <c r="AB814" s="37"/>
      <c r="AC814" s="37"/>
      <c r="AD814" s="37"/>
      <c r="AE814" s="82" t="str">
        <f t="shared" si="239"/>
        <v/>
      </c>
      <c r="AF814" s="82" t="str">
        <f t="shared" si="240"/>
        <v/>
      </c>
      <c r="AG814" s="82" t="str">
        <f t="shared" si="241"/>
        <v/>
      </c>
      <c r="AH814" s="125" t="str">
        <f t="shared" si="244"/>
        <v/>
      </c>
      <c r="AI814" s="64" t="str">
        <f t="shared" si="242"/>
        <v/>
      </c>
      <c r="AJ814" s="45" t="str">
        <f>IFERROR(IF(ISNUMBER('Opsparede løndele dec21-feb22'!K812),AI814+'Opsparede løndele dec21-feb22'!K812,AI814),"")</f>
        <v/>
      </c>
    </row>
    <row r="815" spans="1:36" x14ac:dyDescent="0.25">
      <c r="A815" s="50" t="str">
        <f t="shared" si="245"/>
        <v/>
      </c>
      <c r="B815" s="5"/>
      <c r="C815" s="6"/>
      <c r="D815" s="7"/>
      <c r="E815" s="8"/>
      <c r="F815" s="8"/>
      <c r="G815" s="58" t="str">
        <f t="shared" si="249"/>
        <v/>
      </c>
      <c r="H815" s="58" t="str">
        <f t="shared" si="249"/>
        <v/>
      </c>
      <c r="I815" s="58" t="str">
        <f t="shared" si="249"/>
        <v/>
      </c>
      <c r="K815" s="100" t="str">
        <f t="shared" si="243"/>
        <v/>
      </c>
      <c r="U815" s="101"/>
      <c r="V815" s="63" t="str">
        <f t="shared" si="233"/>
        <v/>
      </c>
      <c r="W815" s="63" t="str">
        <f t="shared" si="234"/>
        <v/>
      </c>
      <c r="X815" s="63" t="str">
        <f t="shared" si="235"/>
        <v/>
      </c>
      <c r="Y815" s="63" t="str">
        <f t="shared" si="236"/>
        <v/>
      </c>
      <c r="Z815" s="63" t="str">
        <f t="shared" si="237"/>
        <v/>
      </c>
      <c r="AA815" s="63" t="str">
        <f t="shared" si="238"/>
        <v/>
      </c>
      <c r="AB815" s="37"/>
      <c r="AC815" s="37"/>
      <c r="AD815" s="37"/>
      <c r="AE815" s="82" t="str">
        <f t="shared" si="239"/>
        <v/>
      </c>
      <c r="AF815" s="82" t="str">
        <f t="shared" si="240"/>
        <v/>
      </c>
      <c r="AG815" s="82" t="str">
        <f t="shared" si="241"/>
        <v/>
      </c>
      <c r="AH815" s="125" t="str">
        <f t="shared" si="244"/>
        <v/>
      </c>
      <c r="AI815" s="64" t="str">
        <f t="shared" si="242"/>
        <v/>
      </c>
      <c r="AJ815" s="45" t="str">
        <f>IFERROR(IF(ISNUMBER('Opsparede løndele dec21-feb22'!K813),AI815+'Opsparede løndele dec21-feb22'!K813,AI815),"")</f>
        <v/>
      </c>
    </row>
    <row r="816" spans="1:36" x14ac:dyDescent="0.25">
      <c r="A816" s="50" t="str">
        <f t="shared" si="245"/>
        <v/>
      </c>
      <c r="B816" s="5"/>
      <c r="C816" s="6"/>
      <c r="D816" s="7"/>
      <c r="E816" s="8"/>
      <c r="F816" s="8"/>
      <c r="G816" s="58" t="str">
        <f t="shared" si="249"/>
        <v/>
      </c>
      <c r="H816" s="58" t="str">
        <f t="shared" si="249"/>
        <v/>
      </c>
      <c r="I816" s="58" t="str">
        <f t="shared" si="249"/>
        <v/>
      </c>
      <c r="K816" s="100" t="str">
        <f t="shared" si="243"/>
        <v/>
      </c>
      <c r="U816" s="101"/>
      <c r="V816" s="63" t="str">
        <f t="shared" si="233"/>
        <v/>
      </c>
      <c r="W816" s="63" t="str">
        <f t="shared" si="234"/>
        <v/>
      </c>
      <c r="X816" s="63" t="str">
        <f t="shared" si="235"/>
        <v/>
      </c>
      <c r="Y816" s="63" t="str">
        <f t="shared" si="236"/>
        <v/>
      </c>
      <c r="Z816" s="63" t="str">
        <f t="shared" si="237"/>
        <v/>
      </c>
      <c r="AA816" s="63" t="str">
        <f t="shared" si="238"/>
        <v/>
      </c>
      <c r="AB816" s="37"/>
      <c r="AC816" s="37"/>
      <c r="AD816" s="37"/>
      <c r="AE816" s="82" t="str">
        <f t="shared" si="239"/>
        <v/>
      </c>
      <c r="AF816" s="82" t="str">
        <f t="shared" si="240"/>
        <v/>
      </c>
      <c r="AG816" s="82" t="str">
        <f t="shared" si="241"/>
        <v/>
      </c>
      <c r="AH816" s="125" t="str">
        <f t="shared" si="244"/>
        <v/>
      </c>
      <c r="AI816" s="64" t="str">
        <f t="shared" si="242"/>
        <v/>
      </c>
      <c r="AJ816" s="45" t="str">
        <f>IFERROR(IF(ISNUMBER('Opsparede løndele dec21-feb22'!K814),AI816+'Opsparede løndele dec21-feb22'!K814,AI816),"")</f>
        <v/>
      </c>
    </row>
    <row r="817" spans="1:36" x14ac:dyDescent="0.25">
      <c r="A817" s="50" t="str">
        <f t="shared" si="245"/>
        <v/>
      </c>
      <c r="B817" s="5"/>
      <c r="C817" s="6"/>
      <c r="D817" s="7"/>
      <c r="E817" s="8"/>
      <c r="F817" s="8"/>
      <c r="G817" s="58" t="str">
        <f t="shared" ref="G817:I826" si="250">IF(AND(ISNUMBER($E817),ISNUMBER($F817)),MAX(MIN(NETWORKDAYS(IF($E817&lt;=VLOOKUP(G$6,Matrix_antal_dage,5,FALSE),VLOOKUP(G$6,Matrix_antal_dage,5,FALSE),$E817),IF($F817&gt;=VLOOKUP(G$6,Matrix_antal_dage,6,FALSE),VLOOKUP(G$6,Matrix_antal_dage,6,FALSE),$F817),helligdage),VLOOKUP(G$6,Matrix_antal_dage,7,FALSE)),0),"")</f>
        <v/>
      </c>
      <c r="H817" s="58" t="str">
        <f t="shared" si="250"/>
        <v/>
      </c>
      <c r="I817" s="58" t="str">
        <f t="shared" si="250"/>
        <v/>
      </c>
      <c r="K817" s="100" t="str">
        <f t="shared" si="243"/>
        <v/>
      </c>
      <c r="U817" s="101"/>
      <c r="V817" s="63" t="str">
        <f t="shared" si="233"/>
        <v/>
      </c>
      <c r="W817" s="63" t="str">
        <f t="shared" si="234"/>
        <v/>
      </c>
      <c r="X817" s="63" t="str">
        <f t="shared" si="235"/>
        <v/>
      </c>
      <c r="Y817" s="63" t="str">
        <f t="shared" si="236"/>
        <v/>
      </c>
      <c r="Z817" s="63" t="str">
        <f t="shared" si="237"/>
        <v/>
      </c>
      <c r="AA817" s="63" t="str">
        <f t="shared" si="238"/>
        <v/>
      </c>
      <c r="AB817" s="37"/>
      <c r="AC817" s="37"/>
      <c r="AD817" s="37"/>
      <c r="AE817" s="82" t="str">
        <f t="shared" si="239"/>
        <v/>
      </c>
      <c r="AF817" s="82" t="str">
        <f t="shared" si="240"/>
        <v/>
      </c>
      <c r="AG817" s="82" t="str">
        <f t="shared" si="241"/>
        <v/>
      </c>
      <c r="AH817" s="125" t="str">
        <f t="shared" si="244"/>
        <v/>
      </c>
      <c r="AI817" s="64" t="str">
        <f t="shared" si="242"/>
        <v/>
      </c>
      <c r="AJ817" s="45" t="str">
        <f>IFERROR(IF(ISNUMBER('Opsparede løndele dec21-feb22'!K815),AI817+'Opsparede løndele dec21-feb22'!K815,AI817),"")</f>
        <v/>
      </c>
    </row>
    <row r="818" spans="1:36" x14ac:dyDescent="0.25">
      <c r="A818" s="50" t="str">
        <f t="shared" si="245"/>
        <v/>
      </c>
      <c r="B818" s="5"/>
      <c r="C818" s="6"/>
      <c r="D818" s="7"/>
      <c r="E818" s="8"/>
      <c r="F818" s="8"/>
      <c r="G818" s="58" t="str">
        <f t="shared" si="250"/>
        <v/>
      </c>
      <c r="H818" s="58" t="str">
        <f t="shared" si="250"/>
        <v/>
      </c>
      <c r="I818" s="58" t="str">
        <f t="shared" si="250"/>
        <v/>
      </c>
      <c r="K818" s="100" t="str">
        <f t="shared" si="243"/>
        <v/>
      </c>
      <c r="U818" s="101"/>
      <c r="V818" s="63" t="str">
        <f t="shared" si="233"/>
        <v/>
      </c>
      <c r="W818" s="63" t="str">
        <f t="shared" si="234"/>
        <v/>
      </c>
      <c r="X818" s="63" t="str">
        <f t="shared" si="235"/>
        <v/>
      </c>
      <c r="Y818" s="63" t="str">
        <f t="shared" si="236"/>
        <v/>
      </c>
      <c r="Z818" s="63" t="str">
        <f t="shared" si="237"/>
        <v/>
      </c>
      <c r="AA818" s="63" t="str">
        <f t="shared" si="238"/>
        <v/>
      </c>
      <c r="AB818" s="37"/>
      <c r="AC818" s="37"/>
      <c r="AD818" s="37"/>
      <c r="AE818" s="82" t="str">
        <f t="shared" si="239"/>
        <v/>
      </c>
      <c r="AF818" s="82" t="str">
        <f t="shared" si="240"/>
        <v/>
      </c>
      <c r="AG818" s="82" t="str">
        <f t="shared" si="241"/>
        <v/>
      </c>
      <c r="AH818" s="125" t="str">
        <f t="shared" si="244"/>
        <v/>
      </c>
      <c r="AI818" s="64" t="str">
        <f t="shared" si="242"/>
        <v/>
      </c>
      <c r="AJ818" s="45" t="str">
        <f>IFERROR(IF(ISNUMBER('Opsparede løndele dec21-feb22'!K816),AI818+'Opsparede løndele dec21-feb22'!K816,AI818),"")</f>
        <v/>
      </c>
    </row>
    <row r="819" spans="1:36" x14ac:dyDescent="0.25">
      <c r="A819" s="50" t="str">
        <f t="shared" si="245"/>
        <v/>
      </c>
      <c r="B819" s="5"/>
      <c r="C819" s="6"/>
      <c r="D819" s="7"/>
      <c r="E819" s="8"/>
      <c r="F819" s="8"/>
      <c r="G819" s="58" t="str">
        <f t="shared" si="250"/>
        <v/>
      </c>
      <c r="H819" s="58" t="str">
        <f t="shared" si="250"/>
        <v/>
      </c>
      <c r="I819" s="58" t="str">
        <f t="shared" si="250"/>
        <v/>
      </c>
      <c r="K819" s="100" t="str">
        <f t="shared" si="243"/>
        <v/>
      </c>
      <c r="U819" s="101"/>
      <c r="V819" s="63" t="str">
        <f t="shared" si="233"/>
        <v/>
      </c>
      <c r="W819" s="63" t="str">
        <f t="shared" si="234"/>
        <v/>
      </c>
      <c r="X819" s="63" t="str">
        <f t="shared" si="235"/>
        <v/>
      </c>
      <c r="Y819" s="63" t="str">
        <f t="shared" si="236"/>
        <v/>
      </c>
      <c r="Z819" s="63" t="str">
        <f t="shared" si="237"/>
        <v/>
      </c>
      <c r="AA819" s="63" t="str">
        <f t="shared" si="238"/>
        <v/>
      </c>
      <c r="AB819" s="37"/>
      <c r="AC819" s="37"/>
      <c r="AD819" s="37"/>
      <c r="AE819" s="82" t="str">
        <f t="shared" si="239"/>
        <v/>
      </c>
      <c r="AF819" s="82" t="str">
        <f t="shared" si="240"/>
        <v/>
      </c>
      <c r="AG819" s="82" t="str">
        <f t="shared" si="241"/>
        <v/>
      </c>
      <c r="AH819" s="125" t="str">
        <f t="shared" si="244"/>
        <v/>
      </c>
      <c r="AI819" s="64" t="str">
        <f t="shared" si="242"/>
        <v/>
      </c>
      <c r="AJ819" s="45" t="str">
        <f>IFERROR(IF(ISNUMBER('Opsparede løndele dec21-feb22'!K817),AI819+'Opsparede løndele dec21-feb22'!K817,AI819),"")</f>
        <v/>
      </c>
    </row>
    <row r="820" spans="1:36" x14ac:dyDescent="0.25">
      <c r="A820" s="50" t="str">
        <f t="shared" si="245"/>
        <v/>
      </c>
      <c r="B820" s="5"/>
      <c r="C820" s="6"/>
      <c r="D820" s="7"/>
      <c r="E820" s="8"/>
      <c r="F820" s="8"/>
      <c r="G820" s="58" t="str">
        <f t="shared" si="250"/>
        <v/>
      </c>
      <c r="H820" s="58" t="str">
        <f t="shared" si="250"/>
        <v/>
      </c>
      <c r="I820" s="58" t="str">
        <f t="shared" si="250"/>
        <v/>
      </c>
      <c r="K820" s="100" t="str">
        <f t="shared" si="243"/>
        <v/>
      </c>
      <c r="U820" s="101"/>
      <c r="V820" s="63" t="str">
        <f t="shared" si="233"/>
        <v/>
      </c>
      <c r="W820" s="63" t="str">
        <f t="shared" si="234"/>
        <v/>
      </c>
      <c r="X820" s="63" t="str">
        <f t="shared" si="235"/>
        <v/>
      </c>
      <c r="Y820" s="63" t="str">
        <f t="shared" si="236"/>
        <v/>
      </c>
      <c r="Z820" s="63" t="str">
        <f t="shared" si="237"/>
        <v/>
      </c>
      <c r="AA820" s="63" t="str">
        <f t="shared" si="238"/>
        <v/>
      </c>
      <c r="AB820" s="37"/>
      <c r="AC820" s="37"/>
      <c r="AD820" s="37"/>
      <c r="AE820" s="82" t="str">
        <f t="shared" si="239"/>
        <v/>
      </c>
      <c r="AF820" s="82" t="str">
        <f t="shared" si="240"/>
        <v/>
      </c>
      <c r="AG820" s="82" t="str">
        <f t="shared" si="241"/>
        <v/>
      </c>
      <c r="AH820" s="125" t="str">
        <f t="shared" si="244"/>
        <v/>
      </c>
      <c r="AI820" s="64" t="str">
        <f t="shared" si="242"/>
        <v/>
      </c>
      <c r="AJ820" s="45" t="str">
        <f>IFERROR(IF(ISNUMBER('Opsparede løndele dec21-feb22'!K818),AI820+'Opsparede løndele dec21-feb22'!K818,AI820),"")</f>
        <v/>
      </c>
    </row>
    <row r="821" spans="1:36" x14ac:dyDescent="0.25">
      <c r="A821" s="50" t="str">
        <f t="shared" si="245"/>
        <v/>
      </c>
      <c r="B821" s="5"/>
      <c r="C821" s="6"/>
      <c r="D821" s="7"/>
      <c r="E821" s="8"/>
      <c r="F821" s="8"/>
      <c r="G821" s="58" t="str">
        <f t="shared" si="250"/>
        <v/>
      </c>
      <c r="H821" s="58" t="str">
        <f t="shared" si="250"/>
        <v/>
      </c>
      <c r="I821" s="58" t="str">
        <f t="shared" si="250"/>
        <v/>
      </c>
      <c r="K821" s="100" t="str">
        <f t="shared" si="243"/>
        <v/>
      </c>
      <c r="U821" s="101"/>
      <c r="V821" s="63" t="str">
        <f t="shared" si="233"/>
        <v/>
      </c>
      <c r="W821" s="63" t="str">
        <f t="shared" si="234"/>
        <v/>
      </c>
      <c r="X821" s="63" t="str">
        <f t="shared" si="235"/>
        <v/>
      </c>
      <c r="Y821" s="63" t="str">
        <f t="shared" si="236"/>
        <v/>
      </c>
      <c r="Z821" s="63" t="str">
        <f t="shared" si="237"/>
        <v/>
      </c>
      <c r="AA821" s="63" t="str">
        <f t="shared" si="238"/>
        <v/>
      </c>
      <c r="AB821" s="37"/>
      <c r="AC821" s="37"/>
      <c r="AD821" s="37"/>
      <c r="AE821" s="82" t="str">
        <f t="shared" si="239"/>
        <v/>
      </c>
      <c r="AF821" s="82" t="str">
        <f t="shared" si="240"/>
        <v/>
      </c>
      <c r="AG821" s="82" t="str">
        <f t="shared" si="241"/>
        <v/>
      </c>
      <c r="AH821" s="125" t="str">
        <f t="shared" si="244"/>
        <v/>
      </c>
      <c r="AI821" s="64" t="str">
        <f t="shared" si="242"/>
        <v/>
      </c>
      <c r="AJ821" s="45" t="str">
        <f>IFERROR(IF(ISNUMBER('Opsparede løndele dec21-feb22'!K819),AI821+'Opsparede løndele dec21-feb22'!K819,AI821),"")</f>
        <v/>
      </c>
    </row>
    <row r="822" spans="1:36" x14ac:dyDescent="0.25">
      <c r="A822" s="50" t="str">
        <f t="shared" si="245"/>
        <v/>
      </c>
      <c r="B822" s="5"/>
      <c r="C822" s="6"/>
      <c r="D822" s="7"/>
      <c r="E822" s="8"/>
      <c r="F822" s="8"/>
      <c r="G822" s="58" t="str">
        <f t="shared" si="250"/>
        <v/>
      </c>
      <c r="H822" s="58" t="str">
        <f t="shared" si="250"/>
        <v/>
      </c>
      <c r="I822" s="58" t="str">
        <f t="shared" si="250"/>
        <v/>
      </c>
      <c r="K822" s="100" t="str">
        <f t="shared" si="243"/>
        <v/>
      </c>
      <c r="U822" s="101"/>
      <c r="V822" s="63" t="str">
        <f t="shared" si="233"/>
        <v/>
      </c>
      <c r="W822" s="63" t="str">
        <f t="shared" si="234"/>
        <v/>
      </c>
      <c r="X822" s="63" t="str">
        <f t="shared" si="235"/>
        <v/>
      </c>
      <c r="Y822" s="63" t="str">
        <f t="shared" si="236"/>
        <v/>
      </c>
      <c r="Z822" s="63" t="str">
        <f t="shared" si="237"/>
        <v/>
      </c>
      <c r="AA822" s="63" t="str">
        <f t="shared" si="238"/>
        <v/>
      </c>
      <c r="AB822" s="37"/>
      <c r="AC822" s="37"/>
      <c r="AD822" s="37"/>
      <c r="AE822" s="82" t="str">
        <f t="shared" si="239"/>
        <v/>
      </c>
      <c r="AF822" s="82" t="str">
        <f t="shared" si="240"/>
        <v/>
      </c>
      <c r="AG822" s="82" t="str">
        <f t="shared" si="241"/>
        <v/>
      </c>
      <c r="AH822" s="125" t="str">
        <f t="shared" si="244"/>
        <v/>
      </c>
      <c r="AI822" s="64" t="str">
        <f t="shared" si="242"/>
        <v/>
      </c>
      <c r="AJ822" s="45" t="str">
        <f>IFERROR(IF(ISNUMBER('Opsparede løndele dec21-feb22'!K820),AI822+'Opsparede løndele dec21-feb22'!K820,AI822),"")</f>
        <v/>
      </c>
    </row>
    <row r="823" spans="1:36" x14ac:dyDescent="0.25">
      <c r="A823" s="50" t="str">
        <f t="shared" si="245"/>
        <v/>
      </c>
      <c r="B823" s="5"/>
      <c r="C823" s="6"/>
      <c r="D823" s="7"/>
      <c r="E823" s="8"/>
      <c r="F823" s="8"/>
      <c r="G823" s="58" t="str">
        <f t="shared" si="250"/>
        <v/>
      </c>
      <c r="H823" s="58" t="str">
        <f t="shared" si="250"/>
        <v/>
      </c>
      <c r="I823" s="58" t="str">
        <f t="shared" si="250"/>
        <v/>
      </c>
      <c r="K823" s="100" t="str">
        <f t="shared" si="243"/>
        <v/>
      </c>
      <c r="U823" s="101"/>
      <c r="V823" s="63" t="str">
        <f t="shared" si="233"/>
        <v/>
      </c>
      <c r="W823" s="63" t="str">
        <f t="shared" si="234"/>
        <v/>
      </c>
      <c r="X823" s="63" t="str">
        <f t="shared" si="235"/>
        <v/>
      </c>
      <c r="Y823" s="63" t="str">
        <f t="shared" si="236"/>
        <v/>
      </c>
      <c r="Z823" s="63" t="str">
        <f t="shared" si="237"/>
        <v/>
      </c>
      <c r="AA823" s="63" t="str">
        <f t="shared" si="238"/>
        <v/>
      </c>
      <c r="AB823" s="37"/>
      <c r="AC823" s="37"/>
      <c r="AD823" s="37"/>
      <c r="AE823" s="82" t="str">
        <f t="shared" si="239"/>
        <v/>
      </c>
      <c r="AF823" s="82" t="str">
        <f t="shared" si="240"/>
        <v/>
      </c>
      <c r="AG823" s="82" t="str">
        <f t="shared" si="241"/>
        <v/>
      </c>
      <c r="AH823" s="125" t="str">
        <f t="shared" si="244"/>
        <v/>
      </c>
      <c r="AI823" s="64" t="str">
        <f t="shared" si="242"/>
        <v/>
      </c>
      <c r="AJ823" s="45" t="str">
        <f>IFERROR(IF(ISNUMBER('Opsparede løndele dec21-feb22'!K821),AI823+'Opsparede løndele dec21-feb22'!K821,AI823),"")</f>
        <v/>
      </c>
    </row>
    <row r="824" spans="1:36" x14ac:dyDescent="0.25">
      <c r="A824" s="50" t="str">
        <f t="shared" si="245"/>
        <v/>
      </c>
      <c r="B824" s="5"/>
      <c r="C824" s="6"/>
      <c r="D824" s="7"/>
      <c r="E824" s="8"/>
      <c r="F824" s="8"/>
      <c r="G824" s="58" t="str">
        <f t="shared" si="250"/>
        <v/>
      </c>
      <c r="H824" s="58" t="str">
        <f t="shared" si="250"/>
        <v/>
      </c>
      <c r="I824" s="58" t="str">
        <f t="shared" si="250"/>
        <v/>
      </c>
      <c r="K824" s="100" t="str">
        <f t="shared" si="243"/>
        <v/>
      </c>
      <c r="U824" s="101"/>
      <c r="V824" s="63" t="str">
        <f t="shared" si="233"/>
        <v/>
      </c>
      <c r="W824" s="63" t="str">
        <f t="shared" si="234"/>
        <v/>
      </c>
      <c r="X824" s="63" t="str">
        <f t="shared" si="235"/>
        <v/>
      </c>
      <c r="Y824" s="63" t="str">
        <f t="shared" si="236"/>
        <v/>
      </c>
      <c r="Z824" s="63" t="str">
        <f t="shared" si="237"/>
        <v/>
      </c>
      <c r="AA824" s="63" t="str">
        <f t="shared" si="238"/>
        <v/>
      </c>
      <c r="AB824" s="37"/>
      <c r="AC824" s="37"/>
      <c r="AD824" s="37"/>
      <c r="AE824" s="82" t="str">
        <f t="shared" si="239"/>
        <v/>
      </c>
      <c r="AF824" s="82" t="str">
        <f t="shared" si="240"/>
        <v/>
      </c>
      <c r="AG824" s="82" t="str">
        <f t="shared" si="241"/>
        <v/>
      </c>
      <c r="AH824" s="125" t="str">
        <f t="shared" si="244"/>
        <v/>
      </c>
      <c r="AI824" s="64" t="str">
        <f t="shared" si="242"/>
        <v/>
      </c>
      <c r="AJ824" s="45" t="str">
        <f>IFERROR(IF(ISNUMBER('Opsparede løndele dec21-feb22'!K822),AI824+'Opsparede løndele dec21-feb22'!K822,AI824),"")</f>
        <v/>
      </c>
    </row>
    <row r="825" spans="1:36" x14ac:dyDescent="0.25">
      <c r="A825" s="50" t="str">
        <f t="shared" si="245"/>
        <v/>
      </c>
      <c r="B825" s="5"/>
      <c r="C825" s="6"/>
      <c r="D825" s="7"/>
      <c r="E825" s="8"/>
      <c r="F825" s="8"/>
      <c r="G825" s="58" t="str">
        <f t="shared" si="250"/>
        <v/>
      </c>
      <c r="H825" s="58" t="str">
        <f t="shared" si="250"/>
        <v/>
      </c>
      <c r="I825" s="58" t="str">
        <f t="shared" si="250"/>
        <v/>
      </c>
      <c r="K825" s="100" t="str">
        <f t="shared" si="243"/>
        <v/>
      </c>
      <c r="U825" s="101"/>
      <c r="V825" s="63" t="str">
        <f t="shared" si="233"/>
        <v/>
      </c>
      <c r="W825" s="63" t="str">
        <f t="shared" si="234"/>
        <v/>
      </c>
      <c r="X825" s="63" t="str">
        <f t="shared" si="235"/>
        <v/>
      </c>
      <c r="Y825" s="63" t="str">
        <f t="shared" si="236"/>
        <v/>
      </c>
      <c r="Z825" s="63" t="str">
        <f t="shared" si="237"/>
        <v/>
      </c>
      <c r="AA825" s="63" t="str">
        <f t="shared" si="238"/>
        <v/>
      </c>
      <c r="AB825" s="37"/>
      <c r="AC825" s="37"/>
      <c r="AD825" s="37"/>
      <c r="AE825" s="82" t="str">
        <f t="shared" si="239"/>
        <v/>
      </c>
      <c r="AF825" s="82" t="str">
        <f t="shared" si="240"/>
        <v/>
      </c>
      <c r="AG825" s="82" t="str">
        <f t="shared" si="241"/>
        <v/>
      </c>
      <c r="AH825" s="125" t="str">
        <f t="shared" si="244"/>
        <v/>
      </c>
      <c r="AI825" s="64" t="str">
        <f t="shared" si="242"/>
        <v/>
      </c>
      <c r="AJ825" s="45" t="str">
        <f>IFERROR(IF(ISNUMBER('Opsparede løndele dec21-feb22'!K823),AI825+'Opsparede løndele dec21-feb22'!K823,AI825),"")</f>
        <v/>
      </c>
    </row>
    <row r="826" spans="1:36" x14ac:dyDescent="0.25">
      <c r="A826" s="50" t="str">
        <f t="shared" si="245"/>
        <v/>
      </c>
      <c r="B826" s="5"/>
      <c r="C826" s="6"/>
      <c r="D826" s="7"/>
      <c r="E826" s="8"/>
      <c r="F826" s="8"/>
      <c r="G826" s="58" t="str">
        <f t="shared" si="250"/>
        <v/>
      </c>
      <c r="H826" s="58" t="str">
        <f t="shared" si="250"/>
        <v/>
      </c>
      <c r="I826" s="58" t="str">
        <f t="shared" si="250"/>
        <v/>
      </c>
      <c r="K826" s="100" t="str">
        <f t="shared" si="243"/>
        <v/>
      </c>
      <c r="U826" s="101"/>
      <c r="V826" s="63" t="str">
        <f t="shared" si="233"/>
        <v/>
      </c>
      <c r="W826" s="63" t="str">
        <f t="shared" si="234"/>
        <v/>
      </c>
      <c r="X826" s="63" t="str">
        <f t="shared" si="235"/>
        <v/>
      </c>
      <c r="Y826" s="63" t="str">
        <f t="shared" si="236"/>
        <v/>
      </c>
      <c r="Z826" s="63" t="str">
        <f t="shared" si="237"/>
        <v/>
      </c>
      <c r="AA826" s="63" t="str">
        <f t="shared" si="238"/>
        <v/>
      </c>
      <c r="AB826" s="37"/>
      <c r="AC826" s="37"/>
      <c r="AD826" s="37"/>
      <c r="AE826" s="82" t="str">
        <f t="shared" si="239"/>
        <v/>
      </c>
      <c r="AF826" s="82" t="str">
        <f t="shared" si="240"/>
        <v/>
      </c>
      <c r="AG826" s="82" t="str">
        <f t="shared" si="241"/>
        <v/>
      </c>
      <c r="AH826" s="125" t="str">
        <f t="shared" si="244"/>
        <v/>
      </c>
      <c r="AI826" s="64" t="str">
        <f t="shared" si="242"/>
        <v/>
      </c>
      <c r="AJ826" s="45" t="str">
        <f>IFERROR(IF(ISNUMBER('Opsparede løndele dec21-feb22'!K824),AI826+'Opsparede løndele dec21-feb22'!K824,AI826),"")</f>
        <v/>
      </c>
    </row>
    <row r="827" spans="1:36" x14ac:dyDescent="0.25">
      <c r="A827" s="50" t="str">
        <f t="shared" si="245"/>
        <v/>
      </c>
      <c r="B827" s="5"/>
      <c r="C827" s="6"/>
      <c r="D827" s="7"/>
      <c r="E827" s="8"/>
      <c r="F827" s="8"/>
      <c r="G827" s="58" t="str">
        <f t="shared" ref="G827:I836" si="251">IF(AND(ISNUMBER($E827),ISNUMBER($F827)),MAX(MIN(NETWORKDAYS(IF($E827&lt;=VLOOKUP(G$6,Matrix_antal_dage,5,FALSE),VLOOKUP(G$6,Matrix_antal_dage,5,FALSE),$E827),IF($F827&gt;=VLOOKUP(G$6,Matrix_antal_dage,6,FALSE),VLOOKUP(G$6,Matrix_antal_dage,6,FALSE),$F827),helligdage),VLOOKUP(G$6,Matrix_antal_dage,7,FALSE)),0),"")</f>
        <v/>
      </c>
      <c r="H827" s="58" t="str">
        <f t="shared" si="251"/>
        <v/>
      </c>
      <c r="I827" s="58" t="str">
        <f t="shared" si="251"/>
        <v/>
      </c>
      <c r="K827" s="100" t="str">
        <f t="shared" si="243"/>
        <v/>
      </c>
      <c r="U827" s="101"/>
      <c r="V827" s="63" t="str">
        <f t="shared" si="233"/>
        <v/>
      </c>
      <c r="W827" s="63" t="str">
        <f t="shared" si="234"/>
        <v/>
      </c>
      <c r="X827" s="63" t="str">
        <f t="shared" si="235"/>
        <v/>
      </c>
      <c r="Y827" s="63" t="str">
        <f t="shared" si="236"/>
        <v/>
      </c>
      <c r="Z827" s="63" t="str">
        <f t="shared" si="237"/>
        <v/>
      </c>
      <c r="AA827" s="63" t="str">
        <f t="shared" si="238"/>
        <v/>
      </c>
      <c r="AB827" s="37"/>
      <c r="AC827" s="37"/>
      <c r="AD827" s="37"/>
      <c r="AE827" s="82" t="str">
        <f t="shared" si="239"/>
        <v/>
      </c>
      <c r="AF827" s="82" t="str">
        <f t="shared" si="240"/>
        <v/>
      </c>
      <c r="AG827" s="82" t="str">
        <f t="shared" si="241"/>
        <v/>
      </c>
      <c r="AH827" s="125" t="str">
        <f t="shared" si="244"/>
        <v/>
      </c>
      <c r="AI827" s="64" t="str">
        <f t="shared" si="242"/>
        <v/>
      </c>
      <c r="AJ827" s="45" t="str">
        <f>IFERROR(IF(ISNUMBER('Opsparede løndele dec21-feb22'!K825),AI827+'Opsparede løndele dec21-feb22'!K825,AI827),"")</f>
        <v/>
      </c>
    </row>
    <row r="828" spans="1:36" x14ac:dyDescent="0.25">
      <c r="A828" s="50" t="str">
        <f t="shared" si="245"/>
        <v/>
      </c>
      <c r="B828" s="5"/>
      <c r="C828" s="6"/>
      <c r="D828" s="7"/>
      <c r="E828" s="8"/>
      <c r="F828" s="8"/>
      <c r="G828" s="58" t="str">
        <f t="shared" si="251"/>
        <v/>
      </c>
      <c r="H828" s="58" t="str">
        <f t="shared" si="251"/>
        <v/>
      </c>
      <c r="I828" s="58" t="str">
        <f t="shared" si="251"/>
        <v/>
      </c>
      <c r="K828" s="100" t="str">
        <f t="shared" si="243"/>
        <v/>
      </c>
      <c r="U828" s="101"/>
      <c r="V828" s="63" t="str">
        <f t="shared" si="233"/>
        <v/>
      </c>
      <c r="W828" s="63" t="str">
        <f t="shared" si="234"/>
        <v/>
      </c>
      <c r="X828" s="63" t="str">
        <f t="shared" si="235"/>
        <v/>
      </c>
      <c r="Y828" s="63" t="str">
        <f t="shared" si="236"/>
        <v/>
      </c>
      <c r="Z828" s="63" t="str">
        <f t="shared" si="237"/>
        <v/>
      </c>
      <c r="AA828" s="63" t="str">
        <f t="shared" si="238"/>
        <v/>
      </c>
      <c r="AB828" s="37"/>
      <c r="AC828" s="37"/>
      <c r="AD828" s="37"/>
      <c r="AE828" s="82" t="str">
        <f t="shared" si="239"/>
        <v/>
      </c>
      <c r="AF828" s="82" t="str">
        <f t="shared" si="240"/>
        <v/>
      </c>
      <c r="AG828" s="82" t="str">
        <f t="shared" si="241"/>
        <v/>
      </c>
      <c r="AH828" s="125" t="str">
        <f t="shared" si="244"/>
        <v/>
      </c>
      <c r="AI828" s="64" t="str">
        <f t="shared" si="242"/>
        <v/>
      </c>
      <c r="AJ828" s="45" t="str">
        <f>IFERROR(IF(ISNUMBER('Opsparede løndele dec21-feb22'!K826),AI828+'Opsparede løndele dec21-feb22'!K826,AI828),"")</f>
        <v/>
      </c>
    </row>
    <row r="829" spans="1:36" x14ac:dyDescent="0.25">
      <c r="A829" s="50" t="str">
        <f t="shared" si="245"/>
        <v/>
      </c>
      <c r="B829" s="5"/>
      <c r="C829" s="6"/>
      <c r="D829" s="7"/>
      <c r="E829" s="8"/>
      <c r="F829" s="8"/>
      <c r="G829" s="58" t="str">
        <f t="shared" si="251"/>
        <v/>
      </c>
      <c r="H829" s="58" t="str">
        <f t="shared" si="251"/>
        <v/>
      </c>
      <c r="I829" s="58" t="str">
        <f t="shared" si="251"/>
        <v/>
      </c>
      <c r="K829" s="100" t="str">
        <f t="shared" si="243"/>
        <v/>
      </c>
      <c r="U829" s="101"/>
      <c r="V829" s="63" t="str">
        <f t="shared" si="233"/>
        <v/>
      </c>
      <c r="W829" s="63" t="str">
        <f t="shared" si="234"/>
        <v/>
      </c>
      <c r="X829" s="63" t="str">
        <f t="shared" si="235"/>
        <v/>
      </c>
      <c r="Y829" s="63" t="str">
        <f t="shared" si="236"/>
        <v/>
      </c>
      <c r="Z829" s="63" t="str">
        <f t="shared" si="237"/>
        <v/>
      </c>
      <c r="AA829" s="63" t="str">
        <f t="shared" si="238"/>
        <v/>
      </c>
      <c r="AB829" s="37"/>
      <c r="AC829" s="37"/>
      <c r="AD829" s="37"/>
      <c r="AE829" s="82" t="str">
        <f t="shared" si="239"/>
        <v/>
      </c>
      <c r="AF829" s="82" t="str">
        <f t="shared" si="240"/>
        <v/>
      </c>
      <c r="AG829" s="82" t="str">
        <f t="shared" si="241"/>
        <v/>
      </c>
      <c r="AH829" s="125" t="str">
        <f t="shared" si="244"/>
        <v/>
      </c>
      <c r="AI829" s="64" t="str">
        <f t="shared" si="242"/>
        <v/>
      </c>
      <c r="AJ829" s="45" t="str">
        <f>IFERROR(IF(ISNUMBER('Opsparede løndele dec21-feb22'!K827),AI829+'Opsparede løndele dec21-feb22'!K827,AI829),"")</f>
        <v/>
      </c>
    </row>
    <row r="830" spans="1:36" x14ac:dyDescent="0.25">
      <c r="A830" s="50" t="str">
        <f t="shared" si="245"/>
        <v/>
      </c>
      <c r="B830" s="5"/>
      <c r="C830" s="6"/>
      <c r="D830" s="7"/>
      <c r="E830" s="8"/>
      <c r="F830" s="8"/>
      <c r="G830" s="58" t="str">
        <f t="shared" si="251"/>
        <v/>
      </c>
      <c r="H830" s="58" t="str">
        <f t="shared" si="251"/>
        <v/>
      </c>
      <c r="I830" s="58" t="str">
        <f t="shared" si="251"/>
        <v/>
      </c>
      <c r="K830" s="100" t="str">
        <f t="shared" si="243"/>
        <v/>
      </c>
      <c r="U830" s="101"/>
      <c r="V830" s="63" t="str">
        <f t="shared" si="233"/>
        <v/>
      </c>
      <c r="W830" s="63" t="str">
        <f t="shared" si="234"/>
        <v/>
      </c>
      <c r="X830" s="63" t="str">
        <f t="shared" si="235"/>
        <v/>
      </c>
      <c r="Y830" s="63" t="str">
        <f t="shared" si="236"/>
        <v/>
      </c>
      <c r="Z830" s="63" t="str">
        <f t="shared" si="237"/>
        <v/>
      </c>
      <c r="AA830" s="63" t="str">
        <f t="shared" si="238"/>
        <v/>
      </c>
      <c r="AB830" s="37"/>
      <c r="AC830" s="37"/>
      <c r="AD830" s="37"/>
      <c r="AE830" s="82" t="str">
        <f t="shared" si="239"/>
        <v/>
      </c>
      <c r="AF830" s="82" t="str">
        <f t="shared" si="240"/>
        <v/>
      </c>
      <c r="AG830" s="82" t="str">
        <f t="shared" si="241"/>
        <v/>
      </c>
      <c r="AH830" s="125" t="str">
        <f t="shared" si="244"/>
        <v/>
      </c>
      <c r="AI830" s="64" t="str">
        <f t="shared" si="242"/>
        <v/>
      </c>
      <c r="AJ830" s="45" t="str">
        <f>IFERROR(IF(ISNUMBER('Opsparede løndele dec21-feb22'!K828),AI830+'Opsparede løndele dec21-feb22'!K828,AI830),"")</f>
        <v/>
      </c>
    </row>
    <row r="831" spans="1:36" x14ac:dyDescent="0.25">
      <c r="A831" s="50" t="str">
        <f t="shared" si="245"/>
        <v/>
      </c>
      <c r="B831" s="5"/>
      <c r="C831" s="6"/>
      <c r="D831" s="7"/>
      <c r="E831" s="8"/>
      <c r="F831" s="8"/>
      <c r="G831" s="58" t="str">
        <f t="shared" si="251"/>
        <v/>
      </c>
      <c r="H831" s="58" t="str">
        <f t="shared" si="251"/>
        <v/>
      </c>
      <c r="I831" s="58" t="str">
        <f t="shared" si="251"/>
        <v/>
      </c>
      <c r="K831" s="100" t="str">
        <f t="shared" si="243"/>
        <v/>
      </c>
      <c r="U831" s="101"/>
      <c r="V831" s="63" t="str">
        <f t="shared" si="233"/>
        <v/>
      </c>
      <c r="W831" s="63" t="str">
        <f t="shared" si="234"/>
        <v/>
      </c>
      <c r="X831" s="63" t="str">
        <f t="shared" si="235"/>
        <v/>
      </c>
      <c r="Y831" s="63" t="str">
        <f t="shared" si="236"/>
        <v/>
      </c>
      <c r="Z831" s="63" t="str">
        <f t="shared" si="237"/>
        <v/>
      </c>
      <c r="AA831" s="63" t="str">
        <f t="shared" si="238"/>
        <v/>
      </c>
      <c r="AB831" s="37"/>
      <c r="AC831" s="37"/>
      <c r="AD831" s="37"/>
      <c r="AE831" s="82" t="str">
        <f t="shared" si="239"/>
        <v/>
      </c>
      <c r="AF831" s="82" t="str">
        <f t="shared" si="240"/>
        <v/>
      </c>
      <c r="AG831" s="82" t="str">
        <f t="shared" si="241"/>
        <v/>
      </c>
      <c r="AH831" s="125" t="str">
        <f t="shared" si="244"/>
        <v/>
      </c>
      <c r="AI831" s="64" t="str">
        <f t="shared" si="242"/>
        <v/>
      </c>
      <c r="AJ831" s="45" t="str">
        <f>IFERROR(IF(ISNUMBER('Opsparede løndele dec21-feb22'!K829),AI831+'Opsparede løndele dec21-feb22'!K829,AI831),"")</f>
        <v/>
      </c>
    </row>
    <row r="832" spans="1:36" x14ac:dyDescent="0.25">
      <c r="A832" s="50" t="str">
        <f t="shared" si="245"/>
        <v/>
      </c>
      <c r="B832" s="5"/>
      <c r="C832" s="6"/>
      <c r="D832" s="7"/>
      <c r="E832" s="8"/>
      <c r="F832" s="8"/>
      <c r="G832" s="58" t="str">
        <f t="shared" si="251"/>
        <v/>
      </c>
      <c r="H832" s="58" t="str">
        <f t="shared" si="251"/>
        <v/>
      </c>
      <c r="I832" s="58" t="str">
        <f t="shared" si="251"/>
        <v/>
      </c>
      <c r="K832" s="100" t="str">
        <f t="shared" si="243"/>
        <v/>
      </c>
      <c r="U832" s="101"/>
      <c r="V832" s="63" t="str">
        <f t="shared" si="233"/>
        <v/>
      </c>
      <c r="W832" s="63" t="str">
        <f t="shared" si="234"/>
        <v/>
      </c>
      <c r="X832" s="63" t="str">
        <f t="shared" si="235"/>
        <v/>
      </c>
      <c r="Y832" s="63" t="str">
        <f t="shared" si="236"/>
        <v/>
      </c>
      <c r="Z832" s="63" t="str">
        <f t="shared" si="237"/>
        <v/>
      </c>
      <c r="AA832" s="63" t="str">
        <f t="shared" si="238"/>
        <v/>
      </c>
      <c r="AB832" s="37"/>
      <c r="AC832" s="37"/>
      <c r="AD832" s="37"/>
      <c r="AE832" s="82" t="str">
        <f t="shared" si="239"/>
        <v/>
      </c>
      <c r="AF832" s="82" t="str">
        <f t="shared" si="240"/>
        <v/>
      </c>
      <c r="AG832" s="82" t="str">
        <f t="shared" si="241"/>
        <v/>
      </c>
      <c r="AH832" s="125" t="str">
        <f t="shared" si="244"/>
        <v/>
      </c>
      <c r="AI832" s="64" t="str">
        <f t="shared" si="242"/>
        <v/>
      </c>
      <c r="AJ832" s="45" t="str">
        <f>IFERROR(IF(ISNUMBER('Opsparede løndele dec21-feb22'!K830),AI832+'Opsparede løndele dec21-feb22'!K830,AI832),"")</f>
        <v/>
      </c>
    </row>
    <row r="833" spans="1:36" x14ac:dyDescent="0.25">
      <c r="A833" s="50" t="str">
        <f t="shared" si="245"/>
        <v/>
      </c>
      <c r="B833" s="5"/>
      <c r="C833" s="6"/>
      <c r="D833" s="7"/>
      <c r="E833" s="8"/>
      <c r="F833" s="8"/>
      <c r="G833" s="58" t="str">
        <f t="shared" si="251"/>
        <v/>
      </c>
      <c r="H833" s="58" t="str">
        <f t="shared" si="251"/>
        <v/>
      </c>
      <c r="I833" s="58" t="str">
        <f t="shared" si="251"/>
        <v/>
      </c>
      <c r="K833" s="100" t="str">
        <f t="shared" si="243"/>
        <v/>
      </c>
      <c r="U833" s="101"/>
      <c r="V833" s="63" t="str">
        <f t="shared" si="233"/>
        <v/>
      </c>
      <c r="W833" s="63" t="str">
        <f t="shared" si="234"/>
        <v/>
      </c>
      <c r="X833" s="63" t="str">
        <f t="shared" si="235"/>
        <v/>
      </c>
      <c r="Y833" s="63" t="str">
        <f t="shared" si="236"/>
        <v/>
      </c>
      <c r="Z833" s="63" t="str">
        <f t="shared" si="237"/>
        <v/>
      </c>
      <c r="AA833" s="63" t="str">
        <f t="shared" si="238"/>
        <v/>
      </c>
      <c r="AB833" s="37"/>
      <c r="AC833" s="37"/>
      <c r="AD833" s="37"/>
      <c r="AE833" s="82" t="str">
        <f t="shared" si="239"/>
        <v/>
      </c>
      <c r="AF833" s="82" t="str">
        <f t="shared" si="240"/>
        <v/>
      </c>
      <c r="AG833" s="82" t="str">
        <f t="shared" si="241"/>
        <v/>
      </c>
      <c r="AH833" s="125" t="str">
        <f t="shared" si="244"/>
        <v/>
      </c>
      <c r="AI833" s="64" t="str">
        <f t="shared" si="242"/>
        <v/>
      </c>
      <c r="AJ833" s="45" t="str">
        <f>IFERROR(IF(ISNUMBER('Opsparede løndele dec21-feb22'!K831),AI833+'Opsparede løndele dec21-feb22'!K831,AI833),"")</f>
        <v/>
      </c>
    </row>
    <row r="834" spans="1:36" x14ac:dyDescent="0.25">
      <c r="A834" s="50" t="str">
        <f t="shared" si="245"/>
        <v/>
      </c>
      <c r="B834" s="5"/>
      <c r="C834" s="6"/>
      <c r="D834" s="7"/>
      <c r="E834" s="8"/>
      <c r="F834" s="8"/>
      <c r="G834" s="58" t="str">
        <f t="shared" si="251"/>
        <v/>
      </c>
      <c r="H834" s="58" t="str">
        <f t="shared" si="251"/>
        <v/>
      </c>
      <c r="I834" s="58" t="str">
        <f t="shared" si="251"/>
        <v/>
      </c>
      <c r="K834" s="100" t="str">
        <f t="shared" si="243"/>
        <v/>
      </c>
      <c r="U834" s="101"/>
      <c r="V834" s="63" t="str">
        <f t="shared" si="233"/>
        <v/>
      </c>
      <c r="W834" s="63" t="str">
        <f t="shared" si="234"/>
        <v/>
      </c>
      <c r="X834" s="63" t="str">
        <f t="shared" si="235"/>
        <v/>
      </c>
      <c r="Y834" s="63" t="str">
        <f t="shared" si="236"/>
        <v/>
      </c>
      <c r="Z834" s="63" t="str">
        <f t="shared" si="237"/>
        <v/>
      </c>
      <c r="AA834" s="63" t="str">
        <f t="shared" si="238"/>
        <v/>
      </c>
      <c r="AB834" s="37"/>
      <c r="AC834" s="37"/>
      <c r="AD834" s="37"/>
      <c r="AE834" s="82" t="str">
        <f t="shared" si="239"/>
        <v/>
      </c>
      <c r="AF834" s="82" t="str">
        <f t="shared" si="240"/>
        <v/>
      </c>
      <c r="AG834" s="82" t="str">
        <f t="shared" si="241"/>
        <v/>
      </c>
      <c r="AH834" s="125" t="str">
        <f t="shared" si="244"/>
        <v/>
      </c>
      <c r="AI834" s="64" t="str">
        <f t="shared" si="242"/>
        <v/>
      </c>
      <c r="AJ834" s="45" t="str">
        <f>IFERROR(IF(ISNUMBER('Opsparede løndele dec21-feb22'!K832),AI834+'Opsparede løndele dec21-feb22'!K832,AI834),"")</f>
        <v/>
      </c>
    </row>
    <row r="835" spans="1:36" x14ac:dyDescent="0.25">
      <c r="A835" s="50" t="str">
        <f t="shared" si="245"/>
        <v/>
      </c>
      <c r="B835" s="5"/>
      <c r="C835" s="6"/>
      <c r="D835" s="7"/>
      <c r="E835" s="8"/>
      <c r="F835" s="8"/>
      <c r="G835" s="58" t="str">
        <f t="shared" si="251"/>
        <v/>
      </c>
      <c r="H835" s="58" t="str">
        <f t="shared" si="251"/>
        <v/>
      </c>
      <c r="I835" s="58" t="str">
        <f t="shared" si="251"/>
        <v/>
      </c>
      <c r="K835" s="100" t="str">
        <f t="shared" si="243"/>
        <v/>
      </c>
      <c r="U835" s="101"/>
      <c r="V835" s="63" t="str">
        <f t="shared" si="233"/>
        <v/>
      </c>
      <c r="W835" s="63" t="str">
        <f t="shared" si="234"/>
        <v/>
      </c>
      <c r="X835" s="63" t="str">
        <f t="shared" si="235"/>
        <v/>
      </c>
      <c r="Y835" s="63" t="str">
        <f t="shared" si="236"/>
        <v/>
      </c>
      <c r="Z835" s="63" t="str">
        <f t="shared" si="237"/>
        <v/>
      </c>
      <c r="AA835" s="63" t="str">
        <f t="shared" si="238"/>
        <v/>
      </c>
      <c r="AB835" s="37"/>
      <c r="AC835" s="37"/>
      <c r="AD835" s="37"/>
      <c r="AE835" s="82" t="str">
        <f t="shared" si="239"/>
        <v/>
      </c>
      <c r="AF835" s="82" t="str">
        <f t="shared" si="240"/>
        <v/>
      </c>
      <c r="AG835" s="82" t="str">
        <f t="shared" si="241"/>
        <v/>
      </c>
      <c r="AH835" s="125" t="str">
        <f t="shared" si="244"/>
        <v/>
      </c>
      <c r="AI835" s="64" t="str">
        <f t="shared" si="242"/>
        <v/>
      </c>
      <c r="AJ835" s="45" t="str">
        <f>IFERROR(IF(ISNUMBER('Opsparede løndele dec21-feb22'!K833),AI835+'Opsparede løndele dec21-feb22'!K833,AI835),"")</f>
        <v/>
      </c>
    </row>
    <row r="836" spans="1:36" x14ac:dyDescent="0.25">
      <c r="A836" s="50" t="str">
        <f t="shared" si="245"/>
        <v/>
      </c>
      <c r="B836" s="5"/>
      <c r="C836" s="6"/>
      <c r="D836" s="7"/>
      <c r="E836" s="8"/>
      <c r="F836" s="8"/>
      <c r="G836" s="58" t="str">
        <f t="shared" si="251"/>
        <v/>
      </c>
      <c r="H836" s="58" t="str">
        <f t="shared" si="251"/>
        <v/>
      </c>
      <c r="I836" s="58" t="str">
        <f t="shared" si="251"/>
        <v/>
      </c>
      <c r="K836" s="100" t="str">
        <f t="shared" si="243"/>
        <v/>
      </c>
      <c r="U836" s="101"/>
      <c r="V836" s="63" t="str">
        <f t="shared" si="233"/>
        <v/>
      </c>
      <c r="W836" s="63" t="str">
        <f t="shared" si="234"/>
        <v/>
      </c>
      <c r="X836" s="63" t="str">
        <f t="shared" si="235"/>
        <v/>
      </c>
      <c r="Y836" s="63" t="str">
        <f t="shared" si="236"/>
        <v/>
      </c>
      <c r="Z836" s="63" t="str">
        <f t="shared" si="237"/>
        <v/>
      </c>
      <c r="AA836" s="63" t="str">
        <f t="shared" si="238"/>
        <v/>
      </c>
      <c r="AB836" s="37"/>
      <c r="AC836" s="37"/>
      <c r="AD836" s="37"/>
      <c r="AE836" s="82" t="str">
        <f t="shared" si="239"/>
        <v/>
      </c>
      <c r="AF836" s="82" t="str">
        <f t="shared" si="240"/>
        <v/>
      </c>
      <c r="AG836" s="82" t="str">
        <f t="shared" si="241"/>
        <v/>
      </c>
      <c r="AH836" s="125" t="str">
        <f t="shared" si="244"/>
        <v/>
      </c>
      <c r="AI836" s="64" t="str">
        <f t="shared" si="242"/>
        <v/>
      </c>
      <c r="AJ836" s="45" t="str">
        <f>IFERROR(IF(ISNUMBER('Opsparede løndele dec21-feb22'!K834),AI836+'Opsparede løndele dec21-feb22'!K834,AI836),"")</f>
        <v/>
      </c>
    </row>
    <row r="837" spans="1:36" x14ac:dyDescent="0.25">
      <c r="A837" s="50" t="str">
        <f t="shared" si="245"/>
        <v/>
      </c>
      <c r="B837" s="5"/>
      <c r="C837" s="6"/>
      <c r="D837" s="7"/>
      <c r="E837" s="8"/>
      <c r="F837" s="8"/>
      <c r="G837" s="58" t="str">
        <f t="shared" ref="G837:I846" si="252">IF(AND(ISNUMBER($E837),ISNUMBER($F837)),MAX(MIN(NETWORKDAYS(IF($E837&lt;=VLOOKUP(G$6,Matrix_antal_dage,5,FALSE),VLOOKUP(G$6,Matrix_antal_dage,5,FALSE),$E837),IF($F837&gt;=VLOOKUP(G$6,Matrix_antal_dage,6,FALSE),VLOOKUP(G$6,Matrix_antal_dage,6,FALSE),$F837),helligdage),VLOOKUP(G$6,Matrix_antal_dage,7,FALSE)),0),"")</f>
        <v/>
      </c>
      <c r="H837" s="58" t="str">
        <f t="shared" si="252"/>
        <v/>
      </c>
      <c r="I837" s="58" t="str">
        <f t="shared" si="252"/>
        <v/>
      </c>
      <c r="K837" s="100" t="str">
        <f t="shared" si="243"/>
        <v/>
      </c>
      <c r="U837" s="101"/>
      <c r="V837" s="63" t="str">
        <f t="shared" si="233"/>
        <v/>
      </c>
      <c r="W837" s="63" t="str">
        <f t="shared" si="234"/>
        <v/>
      </c>
      <c r="X837" s="63" t="str">
        <f t="shared" si="235"/>
        <v/>
      </c>
      <c r="Y837" s="63" t="str">
        <f t="shared" si="236"/>
        <v/>
      </c>
      <c r="Z837" s="63" t="str">
        <f t="shared" si="237"/>
        <v/>
      </c>
      <c r="AA837" s="63" t="str">
        <f t="shared" si="238"/>
        <v/>
      </c>
      <c r="AB837" s="37"/>
      <c r="AC837" s="37"/>
      <c r="AD837" s="37"/>
      <c r="AE837" s="82" t="str">
        <f t="shared" si="239"/>
        <v/>
      </c>
      <c r="AF837" s="82" t="str">
        <f t="shared" si="240"/>
        <v/>
      </c>
      <c r="AG837" s="82" t="str">
        <f t="shared" si="241"/>
        <v/>
      </c>
      <c r="AH837" s="125" t="str">
        <f t="shared" si="244"/>
        <v/>
      </c>
      <c r="AI837" s="64" t="str">
        <f t="shared" si="242"/>
        <v/>
      </c>
      <c r="AJ837" s="45" t="str">
        <f>IFERROR(IF(ISNUMBER('Opsparede løndele dec21-feb22'!K835),AI837+'Opsparede løndele dec21-feb22'!K835,AI837),"")</f>
        <v/>
      </c>
    </row>
    <row r="838" spans="1:36" x14ac:dyDescent="0.25">
      <c r="A838" s="50" t="str">
        <f t="shared" si="245"/>
        <v/>
      </c>
      <c r="B838" s="5"/>
      <c r="C838" s="6"/>
      <c r="D838" s="7"/>
      <c r="E838" s="8"/>
      <c r="F838" s="8"/>
      <c r="G838" s="58" t="str">
        <f t="shared" si="252"/>
        <v/>
      </c>
      <c r="H838" s="58" t="str">
        <f t="shared" si="252"/>
        <v/>
      </c>
      <c r="I838" s="58" t="str">
        <f t="shared" si="252"/>
        <v/>
      </c>
      <c r="K838" s="100" t="str">
        <f t="shared" si="243"/>
        <v/>
      </c>
      <c r="U838" s="101"/>
      <c r="V838" s="63" t="str">
        <f t="shared" si="233"/>
        <v/>
      </c>
      <c r="W838" s="63" t="str">
        <f t="shared" si="234"/>
        <v/>
      </c>
      <c r="X838" s="63" t="str">
        <f t="shared" si="235"/>
        <v/>
      </c>
      <c r="Y838" s="63" t="str">
        <f t="shared" si="236"/>
        <v/>
      </c>
      <c r="Z838" s="63" t="str">
        <f t="shared" si="237"/>
        <v/>
      </c>
      <c r="AA838" s="63" t="str">
        <f t="shared" si="238"/>
        <v/>
      </c>
      <c r="AB838" s="37"/>
      <c r="AC838" s="37"/>
      <c r="AD838" s="37"/>
      <c r="AE838" s="82" t="str">
        <f t="shared" si="239"/>
        <v/>
      </c>
      <c r="AF838" s="82" t="str">
        <f t="shared" si="240"/>
        <v/>
      </c>
      <c r="AG838" s="82" t="str">
        <f t="shared" si="241"/>
        <v/>
      </c>
      <c r="AH838" s="125" t="str">
        <f t="shared" si="244"/>
        <v/>
      </c>
      <c r="AI838" s="64" t="str">
        <f t="shared" si="242"/>
        <v/>
      </c>
      <c r="AJ838" s="45" t="str">
        <f>IFERROR(IF(ISNUMBER('Opsparede løndele dec21-feb22'!K836),AI838+'Opsparede løndele dec21-feb22'!K836,AI838),"")</f>
        <v/>
      </c>
    </row>
    <row r="839" spans="1:36" x14ac:dyDescent="0.25">
      <c r="A839" s="50" t="str">
        <f t="shared" si="245"/>
        <v/>
      </c>
      <c r="B839" s="5"/>
      <c r="C839" s="6"/>
      <c r="D839" s="7"/>
      <c r="E839" s="8"/>
      <c r="F839" s="8"/>
      <c r="G839" s="58" t="str">
        <f t="shared" si="252"/>
        <v/>
      </c>
      <c r="H839" s="58" t="str">
        <f t="shared" si="252"/>
        <v/>
      </c>
      <c r="I839" s="58" t="str">
        <f t="shared" si="252"/>
        <v/>
      </c>
      <c r="K839" s="100" t="str">
        <f t="shared" si="243"/>
        <v/>
      </c>
      <c r="U839" s="101"/>
      <c r="V839" s="63" t="str">
        <f t="shared" ref="V839:V902" si="253">IF(AND(ISNUMBER($U839),ISNUMBER(L839)),(IF($B839="","",IF(MIN(L839,O839)*$K839&gt;30000*IF($U839&gt;37,37,$U839)/37,30000*IF($U839&gt;37,37,$U839)/37,MIN(L839,O839)*$K839))),"")</f>
        <v/>
      </c>
      <c r="W839" s="63" t="str">
        <f t="shared" ref="W839:W902" si="254">IF(AND(ISNUMBER($U839),ISNUMBER(M839)),(IF($B839="","",IF(MIN(M839,P839)*$K839&gt;30000*IF($U839&gt;37,37,$U839)/37,30000*IF($U839&gt;37,37,$U839)/37,MIN(M839,P839)*$K839))),"")</f>
        <v/>
      </c>
      <c r="X839" s="63" t="str">
        <f t="shared" ref="X839:X902" si="255">IF(AND(ISNUMBER($U839),ISNUMBER(N839)),(IF($B839="","",IF(MIN(N839,Q839)*$K839&gt;30000*IF($U839&gt;37,37,$U839)/37,30000*IF($U839&gt;37,37,$U839)/37,MIN(N839,Q839)*$K839))),"")</f>
        <v/>
      </c>
      <c r="Y839" s="63" t="str">
        <f t="shared" ref="Y839:Y902" si="256">IF(ISNUMBER(V839),(MIN(V839,MIN(L839,O839)-R839)),"")</f>
        <v/>
      </c>
      <c r="Z839" s="63" t="str">
        <f t="shared" ref="Z839:Z902" si="257">IF(ISNUMBER(W839),(MIN(W839,MIN(M839,P839)-S839)),"")</f>
        <v/>
      </c>
      <c r="AA839" s="63" t="str">
        <f t="shared" ref="AA839:AA902" si="258">IF(ISNUMBER(X839),(MIN(X839,MIN(N839,Q839)-T839)),"")</f>
        <v/>
      </c>
      <c r="AB839" s="37"/>
      <c r="AC839" s="37"/>
      <c r="AD839" s="37"/>
      <c r="AE839" s="82" t="str">
        <f t="shared" ref="AE839:AE902" si="259">IF(AND(ISNUMBER(AB839),G839&gt;0),MIN(Y839/VLOOKUP(G$6,Matrix_antal_dage,4,FALSE)*(G839-AB839),30000),"")</f>
        <v/>
      </c>
      <c r="AF839" s="82" t="str">
        <f t="shared" ref="AF839:AF902" si="260">IF(AND(ISNUMBER(AC839),H839&gt;0),MIN(Z839/VLOOKUP(H$6,Matrix_antal_dage,4,FALSE)*(H839-AC839),30000),"")</f>
        <v/>
      </c>
      <c r="AG839" s="82" t="str">
        <f t="shared" ref="AG839:AG902" si="261">IF(AND(ISNUMBER(AD839),I839&gt;0),MIN(AA839/VLOOKUP(I$6,Matrix_antal_dage,4,FALSE)*(I839-AD839),30000),"")</f>
        <v/>
      </c>
      <c r="AH839" s="125" t="str">
        <f t="shared" si="244"/>
        <v/>
      </c>
      <c r="AI839" s="64" t="str">
        <f t="shared" ref="AI839:AI902" si="262">IF(ISNUMBER(AH839),MAX(SUM(AE839:AG839)-AH839,0),IF(SUM(AE839:AG839)&gt;0,SUM(AE839:AG839),""))</f>
        <v/>
      </c>
      <c r="AJ839" s="45" t="str">
        <f>IFERROR(IF(ISNUMBER('Opsparede løndele dec21-feb22'!K837),AI839+'Opsparede løndele dec21-feb22'!K837,AI839),"")</f>
        <v/>
      </c>
    </row>
    <row r="840" spans="1:36" x14ac:dyDescent="0.25">
      <c r="A840" s="50" t="str">
        <f t="shared" si="245"/>
        <v/>
      </c>
      <c r="B840" s="5"/>
      <c r="C840" s="6"/>
      <c r="D840" s="7"/>
      <c r="E840" s="8"/>
      <c r="F840" s="8"/>
      <c r="G840" s="58" t="str">
        <f t="shared" si="252"/>
        <v/>
      </c>
      <c r="H840" s="58" t="str">
        <f t="shared" si="252"/>
        <v/>
      </c>
      <c r="I840" s="58" t="str">
        <f t="shared" si="252"/>
        <v/>
      </c>
      <c r="K840" s="100" t="str">
        <f t="shared" ref="K840:K903" si="263">IF(J840="","",IF(J840="Funktionær",0.75,IF(J840="Ikke-funktionær",0.9,IF(J840="Elev/lærling",0.9))))</f>
        <v/>
      </c>
      <c r="U840" s="101"/>
      <c r="V840" s="63" t="str">
        <f t="shared" si="253"/>
        <v/>
      </c>
      <c r="W840" s="63" t="str">
        <f t="shared" si="254"/>
        <v/>
      </c>
      <c r="X840" s="63" t="str">
        <f t="shared" si="255"/>
        <v/>
      </c>
      <c r="Y840" s="63" t="str">
        <f t="shared" si="256"/>
        <v/>
      </c>
      <c r="Z840" s="63" t="str">
        <f t="shared" si="257"/>
        <v/>
      </c>
      <c r="AA840" s="63" t="str">
        <f t="shared" si="258"/>
        <v/>
      </c>
      <c r="AB840" s="37"/>
      <c r="AC840" s="37"/>
      <c r="AD840" s="37"/>
      <c r="AE840" s="82" t="str">
        <f t="shared" si="259"/>
        <v/>
      </c>
      <c r="AF840" s="82" t="str">
        <f t="shared" si="260"/>
        <v/>
      </c>
      <c r="AG840" s="82" t="str">
        <f t="shared" si="261"/>
        <v/>
      </c>
      <c r="AH840" s="125" t="str">
        <f t="shared" ref="AH840:AH903" si="264">IF(OR(ISNUMBER(AB840),ISNUMBER(AC840),ISNUMBER(AD840)),3/5*5/31*IF(AND(ISNUMBER(Y840),ISNUMBER(Z840),ISNUMBER(AA840)),SUM(Y840:AA840)/3,IF(AND(ISNUMBER(Y840),ISNUMBER(Z840)),SUM(Y840:Z840)/2,IF(AND(ISNUMBER(Y840),ISNUMBER(AA840)),SUM(Y840+AA840)/2,IF(AND(ISNUMBER(Z840),ISNUMBER(AA840)),SUM(Z840:AA840)/2,IF(ISNUMBER(Y840),Y840,IF(ISNUMBER(Z840),Z840,IF(ISNUMBER(AA840),AA840,""))))))),"")</f>
        <v/>
      </c>
      <c r="AI840" s="64" t="str">
        <f t="shared" si="262"/>
        <v/>
      </c>
      <c r="AJ840" s="45" t="str">
        <f>IFERROR(IF(ISNUMBER('Opsparede løndele dec21-feb22'!K838),AI840+'Opsparede løndele dec21-feb22'!K838,AI840),"")</f>
        <v/>
      </c>
    </row>
    <row r="841" spans="1:36" x14ac:dyDescent="0.25">
      <c r="A841" s="50" t="str">
        <f t="shared" ref="A841:A904" si="265">IF(B841="","",A840+1)</f>
        <v/>
      </c>
      <c r="B841" s="5"/>
      <c r="C841" s="6"/>
      <c r="D841" s="7"/>
      <c r="E841" s="8"/>
      <c r="F841" s="8"/>
      <c r="G841" s="58" t="str">
        <f t="shared" si="252"/>
        <v/>
      </c>
      <c r="H841" s="58" t="str">
        <f t="shared" si="252"/>
        <v/>
      </c>
      <c r="I841" s="58" t="str">
        <f t="shared" si="252"/>
        <v/>
      </c>
      <c r="K841" s="100" t="str">
        <f t="shared" si="263"/>
        <v/>
      </c>
      <c r="U841" s="101"/>
      <c r="V841" s="63" t="str">
        <f t="shared" si="253"/>
        <v/>
      </c>
      <c r="W841" s="63" t="str">
        <f t="shared" si="254"/>
        <v/>
      </c>
      <c r="X841" s="63" t="str">
        <f t="shared" si="255"/>
        <v/>
      </c>
      <c r="Y841" s="63" t="str">
        <f t="shared" si="256"/>
        <v/>
      </c>
      <c r="Z841" s="63" t="str">
        <f t="shared" si="257"/>
        <v/>
      </c>
      <c r="AA841" s="63" t="str">
        <f t="shared" si="258"/>
        <v/>
      </c>
      <c r="AB841" s="37"/>
      <c r="AC841" s="37"/>
      <c r="AD841" s="37"/>
      <c r="AE841" s="82" t="str">
        <f t="shared" si="259"/>
        <v/>
      </c>
      <c r="AF841" s="82" t="str">
        <f t="shared" si="260"/>
        <v/>
      </c>
      <c r="AG841" s="82" t="str">
        <f t="shared" si="261"/>
        <v/>
      </c>
      <c r="AH841" s="125" t="str">
        <f t="shared" si="264"/>
        <v/>
      </c>
      <c r="AI841" s="64" t="str">
        <f t="shared" si="262"/>
        <v/>
      </c>
      <c r="AJ841" s="45" t="str">
        <f>IFERROR(IF(ISNUMBER('Opsparede løndele dec21-feb22'!K839),AI841+'Opsparede løndele dec21-feb22'!K839,AI841),"")</f>
        <v/>
      </c>
    </row>
    <row r="842" spans="1:36" x14ac:dyDescent="0.25">
      <c r="A842" s="50" t="str">
        <f t="shared" si="265"/>
        <v/>
      </c>
      <c r="B842" s="5"/>
      <c r="C842" s="6"/>
      <c r="D842" s="7"/>
      <c r="E842" s="8"/>
      <c r="F842" s="8"/>
      <c r="G842" s="58" t="str">
        <f t="shared" si="252"/>
        <v/>
      </c>
      <c r="H842" s="58" t="str">
        <f t="shared" si="252"/>
        <v/>
      </c>
      <c r="I842" s="58" t="str">
        <f t="shared" si="252"/>
        <v/>
      </c>
      <c r="K842" s="100" t="str">
        <f t="shared" si="263"/>
        <v/>
      </c>
      <c r="U842" s="101"/>
      <c r="V842" s="63" t="str">
        <f t="shared" si="253"/>
        <v/>
      </c>
      <c r="W842" s="63" t="str">
        <f t="shared" si="254"/>
        <v/>
      </c>
      <c r="X842" s="63" t="str">
        <f t="shared" si="255"/>
        <v/>
      </c>
      <c r="Y842" s="63" t="str">
        <f t="shared" si="256"/>
        <v/>
      </c>
      <c r="Z842" s="63" t="str">
        <f t="shared" si="257"/>
        <v/>
      </c>
      <c r="AA842" s="63" t="str">
        <f t="shared" si="258"/>
        <v/>
      </c>
      <c r="AB842" s="37"/>
      <c r="AC842" s="37"/>
      <c r="AD842" s="37"/>
      <c r="AE842" s="82" t="str">
        <f t="shared" si="259"/>
        <v/>
      </c>
      <c r="AF842" s="82" t="str">
        <f t="shared" si="260"/>
        <v/>
      </c>
      <c r="AG842" s="82" t="str">
        <f t="shared" si="261"/>
        <v/>
      </c>
      <c r="AH842" s="125" t="str">
        <f t="shared" si="264"/>
        <v/>
      </c>
      <c r="AI842" s="64" t="str">
        <f t="shared" si="262"/>
        <v/>
      </c>
      <c r="AJ842" s="45" t="str">
        <f>IFERROR(IF(ISNUMBER('Opsparede løndele dec21-feb22'!K840),AI842+'Opsparede løndele dec21-feb22'!K840,AI842),"")</f>
        <v/>
      </c>
    </row>
    <row r="843" spans="1:36" x14ac:dyDescent="0.25">
      <c r="A843" s="50" t="str">
        <f t="shared" si="265"/>
        <v/>
      </c>
      <c r="B843" s="5"/>
      <c r="C843" s="6"/>
      <c r="D843" s="7"/>
      <c r="E843" s="8"/>
      <c r="F843" s="8"/>
      <c r="G843" s="58" t="str">
        <f t="shared" si="252"/>
        <v/>
      </c>
      <c r="H843" s="58" t="str">
        <f t="shared" si="252"/>
        <v/>
      </c>
      <c r="I843" s="58" t="str">
        <f t="shared" si="252"/>
        <v/>
      </c>
      <c r="K843" s="100" t="str">
        <f t="shared" si="263"/>
        <v/>
      </c>
      <c r="U843" s="101"/>
      <c r="V843" s="63" t="str">
        <f t="shared" si="253"/>
        <v/>
      </c>
      <c r="W843" s="63" t="str">
        <f t="shared" si="254"/>
        <v/>
      </c>
      <c r="X843" s="63" t="str">
        <f t="shared" si="255"/>
        <v/>
      </c>
      <c r="Y843" s="63" t="str">
        <f t="shared" si="256"/>
        <v/>
      </c>
      <c r="Z843" s="63" t="str">
        <f t="shared" si="257"/>
        <v/>
      </c>
      <c r="AA843" s="63" t="str">
        <f t="shared" si="258"/>
        <v/>
      </c>
      <c r="AB843" s="37"/>
      <c r="AC843" s="37"/>
      <c r="AD843" s="37"/>
      <c r="AE843" s="82" t="str">
        <f t="shared" si="259"/>
        <v/>
      </c>
      <c r="AF843" s="82" t="str">
        <f t="shared" si="260"/>
        <v/>
      </c>
      <c r="AG843" s="82" t="str">
        <f t="shared" si="261"/>
        <v/>
      </c>
      <c r="AH843" s="125" t="str">
        <f t="shared" si="264"/>
        <v/>
      </c>
      <c r="AI843" s="64" t="str">
        <f t="shared" si="262"/>
        <v/>
      </c>
      <c r="AJ843" s="45" t="str">
        <f>IFERROR(IF(ISNUMBER('Opsparede løndele dec21-feb22'!K841),AI843+'Opsparede løndele dec21-feb22'!K841,AI843),"")</f>
        <v/>
      </c>
    </row>
    <row r="844" spans="1:36" x14ac:dyDescent="0.25">
      <c r="A844" s="50" t="str">
        <f t="shared" si="265"/>
        <v/>
      </c>
      <c r="B844" s="5"/>
      <c r="C844" s="6"/>
      <c r="D844" s="7"/>
      <c r="E844" s="8"/>
      <c r="F844" s="8"/>
      <c r="G844" s="58" t="str">
        <f t="shared" si="252"/>
        <v/>
      </c>
      <c r="H844" s="58" t="str">
        <f t="shared" si="252"/>
        <v/>
      </c>
      <c r="I844" s="58" t="str">
        <f t="shared" si="252"/>
        <v/>
      </c>
      <c r="K844" s="100" t="str">
        <f t="shared" si="263"/>
        <v/>
      </c>
      <c r="U844" s="101"/>
      <c r="V844" s="63" t="str">
        <f t="shared" si="253"/>
        <v/>
      </c>
      <c r="W844" s="63" t="str">
        <f t="shared" si="254"/>
        <v/>
      </c>
      <c r="X844" s="63" t="str">
        <f t="shared" si="255"/>
        <v/>
      </c>
      <c r="Y844" s="63" t="str">
        <f t="shared" si="256"/>
        <v/>
      </c>
      <c r="Z844" s="63" t="str">
        <f t="shared" si="257"/>
        <v/>
      </c>
      <c r="AA844" s="63" t="str">
        <f t="shared" si="258"/>
        <v/>
      </c>
      <c r="AB844" s="37"/>
      <c r="AC844" s="37"/>
      <c r="AD844" s="37"/>
      <c r="AE844" s="82" t="str">
        <f t="shared" si="259"/>
        <v/>
      </c>
      <c r="AF844" s="82" t="str">
        <f t="shared" si="260"/>
        <v/>
      </c>
      <c r="AG844" s="82" t="str">
        <f t="shared" si="261"/>
        <v/>
      </c>
      <c r="AH844" s="125" t="str">
        <f t="shared" si="264"/>
        <v/>
      </c>
      <c r="AI844" s="64" t="str">
        <f t="shared" si="262"/>
        <v/>
      </c>
      <c r="AJ844" s="45" t="str">
        <f>IFERROR(IF(ISNUMBER('Opsparede løndele dec21-feb22'!K842),AI844+'Opsparede løndele dec21-feb22'!K842,AI844),"")</f>
        <v/>
      </c>
    </row>
    <row r="845" spans="1:36" x14ac:dyDescent="0.25">
      <c r="A845" s="50" t="str">
        <f t="shared" si="265"/>
        <v/>
      </c>
      <c r="B845" s="5"/>
      <c r="C845" s="6"/>
      <c r="D845" s="7"/>
      <c r="E845" s="8"/>
      <c r="F845" s="8"/>
      <c r="G845" s="58" t="str">
        <f t="shared" si="252"/>
        <v/>
      </c>
      <c r="H845" s="58" t="str">
        <f t="shared" si="252"/>
        <v/>
      </c>
      <c r="I845" s="58" t="str">
        <f t="shared" si="252"/>
        <v/>
      </c>
      <c r="K845" s="100" t="str">
        <f t="shared" si="263"/>
        <v/>
      </c>
      <c r="U845" s="101"/>
      <c r="V845" s="63" t="str">
        <f t="shared" si="253"/>
        <v/>
      </c>
      <c r="W845" s="63" t="str">
        <f t="shared" si="254"/>
        <v/>
      </c>
      <c r="X845" s="63" t="str">
        <f t="shared" si="255"/>
        <v/>
      </c>
      <c r="Y845" s="63" t="str">
        <f t="shared" si="256"/>
        <v/>
      </c>
      <c r="Z845" s="63" t="str">
        <f t="shared" si="257"/>
        <v/>
      </c>
      <c r="AA845" s="63" t="str">
        <f t="shared" si="258"/>
        <v/>
      </c>
      <c r="AB845" s="37"/>
      <c r="AC845" s="37"/>
      <c r="AD845" s="37"/>
      <c r="AE845" s="82" t="str">
        <f t="shared" si="259"/>
        <v/>
      </c>
      <c r="AF845" s="82" t="str">
        <f t="shared" si="260"/>
        <v/>
      </c>
      <c r="AG845" s="82" t="str">
        <f t="shared" si="261"/>
        <v/>
      </c>
      <c r="AH845" s="125" t="str">
        <f t="shared" si="264"/>
        <v/>
      </c>
      <c r="AI845" s="64" t="str">
        <f t="shared" si="262"/>
        <v/>
      </c>
      <c r="AJ845" s="45" t="str">
        <f>IFERROR(IF(ISNUMBER('Opsparede løndele dec21-feb22'!K843),AI845+'Opsparede løndele dec21-feb22'!K843,AI845),"")</f>
        <v/>
      </c>
    </row>
    <row r="846" spans="1:36" x14ac:dyDescent="0.25">
      <c r="A846" s="50" t="str">
        <f t="shared" si="265"/>
        <v/>
      </c>
      <c r="B846" s="5"/>
      <c r="C846" s="6"/>
      <c r="D846" s="7"/>
      <c r="E846" s="8"/>
      <c r="F846" s="8"/>
      <c r="G846" s="58" t="str">
        <f t="shared" si="252"/>
        <v/>
      </c>
      <c r="H846" s="58" t="str">
        <f t="shared" si="252"/>
        <v/>
      </c>
      <c r="I846" s="58" t="str">
        <f t="shared" si="252"/>
        <v/>
      </c>
      <c r="K846" s="100" t="str">
        <f t="shared" si="263"/>
        <v/>
      </c>
      <c r="U846" s="101"/>
      <c r="V846" s="63" t="str">
        <f t="shared" si="253"/>
        <v/>
      </c>
      <c r="W846" s="63" t="str">
        <f t="shared" si="254"/>
        <v/>
      </c>
      <c r="X846" s="63" t="str">
        <f t="shared" si="255"/>
        <v/>
      </c>
      <c r="Y846" s="63" t="str">
        <f t="shared" si="256"/>
        <v/>
      </c>
      <c r="Z846" s="63" t="str">
        <f t="shared" si="257"/>
        <v/>
      </c>
      <c r="AA846" s="63" t="str">
        <f t="shared" si="258"/>
        <v/>
      </c>
      <c r="AB846" s="37"/>
      <c r="AC846" s="37"/>
      <c r="AD846" s="37"/>
      <c r="AE846" s="82" t="str">
        <f t="shared" si="259"/>
        <v/>
      </c>
      <c r="AF846" s="82" t="str">
        <f t="shared" si="260"/>
        <v/>
      </c>
      <c r="AG846" s="82" t="str">
        <f t="shared" si="261"/>
        <v/>
      </c>
      <c r="AH846" s="125" t="str">
        <f t="shared" si="264"/>
        <v/>
      </c>
      <c r="AI846" s="64" t="str">
        <f t="shared" si="262"/>
        <v/>
      </c>
      <c r="AJ846" s="45" t="str">
        <f>IFERROR(IF(ISNUMBER('Opsparede løndele dec21-feb22'!K844),AI846+'Opsparede løndele dec21-feb22'!K844,AI846),"")</f>
        <v/>
      </c>
    </row>
    <row r="847" spans="1:36" x14ac:dyDescent="0.25">
      <c r="A847" s="50" t="str">
        <f t="shared" si="265"/>
        <v/>
      </c>
      <c r="B847" s="5"/>
      <c r="C847" s="6"/>
      <c r="D847" s="7"/>
      <c r="E847" s="8"/>
      <c r="F847" s="8"/>
      <c r="G847" s="58" t="str">
        <f t="shared" ref="G847:I856" si="266">IF(AND(ISNUMBER($E847),ISNUMBER($F847)),MAX(MIN(NETWORKDAYS(IF($E847&lt;=VLOOKUP(G$6,Matrix_antal_dage,5,FALSE),VLOOKUP(G$6,Matrix_antal_dage,5,FALSE),$E847),IF($F847&gt;=VLOOKUP(G$6,Matrix_antal_dage,6,FALSE),VLOOKUP(G$6,Matrix_antal_dage,6,FALSE),$F847),helligdage),VLOOKUP(G$6,Matrix_antal_dage,7,FALSE)),0),"")</f>
        <v/>
      </c>
      <c r="H847" s="58" t="str">
        <f t="shared" si="266"/>
        <v/>
      </c>
      <c r="I847" s="58" t="str">
        <f t="shared" si="266"/>
        <v/>
      </c>
      <c r="K847" s="100" t="str">
        <f t="shared" si="263"/>
        <v/>
      </c>
      <c r="U847" s="101"/>
      <c r="V847" s="63" t="str">
        <f t="shared" si="253"/>
        <v/>
      </c>
      <c r="W847" s="63" t="str">
        <f t="shared" si="254"/>
        <v/>
      </c>
      <c r="X847" s="63" t="str">
        <f t="shared" si="255"/>
        <v/>
      </c>
      <c r="Y847" s="63" t="str">
        <f t="shared" si="256"/>
        <v/>
      </c>
      <c r="Z847" s="63" t="str">
        <f t="shared" si="257"/>
        <v/>
      </c>
      <c r="AA847" s="63" t="str">
        <f t="shared" si="258"/>
        <v/>
      </c>
      <c r="AB847" s="37"/>
      <c r="AC847" s="37"/>
      <c r="AD847" s="37"/>
      <c r="AE847" s="82" t="str">
        <f t="shared" si="259"/>
        <v/>
      </c>
      <c r="AF847" s="82" t="str">
        <f t="shared" si="260"/>
        <v/>
      </c>
      <c r="AG847" s="82" t="str">
        <f t="shared" si="261"/>
        <v/>
      </c>
      <c r="AH847" s="125" t="str">
        <f t="shared" si="264"/>
        <v/>
      </c>
      <c r="AI847" s="64" t="str">
        <f t="shared" si="262"/>
        <v/>
      </c>
      <c r="AJ847" s="45" t="str">
        <f>IFERROR(IF(ISNUMBER('Opsparede løndele dec21-feb22'!K845),AI847+'Opsparede løndele dec21-feb22'!K845,AI847),"")</f>
        <v/>
      </c>
    </row>
    <row r="848" spans="1:36" x14ac:dyDescent="0.25">
      <c r="A848" s="50" t="str">
        <f t="shared" si="265"/>
        <v/>
      </c>
      <c r="B848" s="5"/>
      <c r="C848" s="6"/>
      <c r="D848" s="7"/>
      <c r="E848" s="8"/>
      <c r="F848" s="8"/>
      <c r="G848" s="58" t="str">
        <f t="shared" si="266"/>
        <v/>
      </c>
      <c r="H848" s="58" t="str">
        <f t="shared" si="266"/>
        <v/>
      </c>
      <c r="I848" s="58" t="str">
        <f t="shared" si="266"/>
        <v/>
      </c>
      <c r="K848" s="100" t="str">
        <f t="shared" si="263"/>
        <v/>
      </c>
      <c r="U848" s="101"/>
      <c r="V848" s="63" t="str">
        <f t="shared" si="253"/>
        <v/>
      </c>
      <c r="W848" s="63" t="str">
        <f t="shared" si="254"/>
        <v/>
      </c>
      <c r="X848" s="63" t="str">
        <f t="shared" si="255"/>
        <v/>
      </c>
      <c r="Y848" s="63" t="str">
        <f t="shared" si="256"/>
        <v/>
      </c>
      <c r="Z848" s="63" t="str">
        <f t="shared" si="257"/>
        <v/>
      </c>
      <c r="AA848" s="63" t="str">
        <f t="shared" si="258"/>
        <v/>
      </c>
      <c r="AB848" s="37"/>
      <c r="AC848" s="37"/>
      <c r="AD848" s="37"/>
      <c r="AE848" s="82" t="str">
        <f t="shared" si="259"/>
        <v/>
      </c>
      <c r="AF848" s="82" t="str">
        <f t="shared" si="260"/>
        <v/>
      </c>
      <c r="AG848" s="82" t="str">
        <f t="shared" si="261"/>
        <v/>
      </c>
      <c r="AH848" s="125" t="str">
        <f t="shared" si="264"/>
        <v/>
      </c>
      <c r="AI848" s="64" t="str">
        <f t="shared" si="262"/>
        <v/>
      </c>
      <c r="AJ848" s="45" t="str">
        <f>IFERROR(IF(ISNUMBER('Opsparede løndele dec21-feb22'!K846),AI848+'Opsparede løndele dec21-feb22'!K846,AI848),"")</f>
        <v/>
      </c>
    </row>
    <row r="849" spans="1:36" x14ac:dyDescent="0.25">
      <c r="A849" s="50" t="str">
        <f t="shared" si="265"/>
        <v/>
      </c>
      <c r="B849" s="5"/>
      <c r="C849" s="6"/>
      <c r="D849" s="7"/>
      <c r="E849" s="8"/>
      <c r="F849" s="8"/>
      <c r="G849" s="58" t="str">
        <f t="shared" si="266"/>
        <v/>
      </c>
      <c r="H849" s="58" t="str">
        <f t="shared" si="266"/>
        <v/>
      </c>
      <c r="I849" s="58" t="str">
        <f t="shared" si="266"/>
        <v/>
      </c>
      <c r="K849" s="100" t="str">
        <f t="shared" si="263"/>
        <v/>
      </c>
      <c r="U849" s="101"/>
      <c r="V849" s="63" t="str">
        <f t="shared" si="253"/>
        <v/>
      </c>
      <c r="W849" s="63" t="str">
        <f t="shared" si="254"/>
        <v/>
      </c>
      <c r="X849" s="63" t="str">
        <f t="shared" si="255"/>
        <v/>
      </c>
      <c r="Y849" s="63" t="str">
        <f t="shared" si="256"/>
        <v/>
      </c>
      <c r="Z849" s="63" t="str">
        <f t="shared" si="257"/>
        <v/>
      </c>
      <c r="AA849" s="63" t="str">
        <f t="shared" si="258"/>
        <v/>
      </c>
      <c r="AB849" s="37"/>
      <c r="AC849" s="37"/>
      <c r="AD849" s="37"/>
      <c r="AE849" s="82" t="str">
        <f t="shared" si="259"/>
        <v/>
      </c>
      <c r="AF849" s="82" t="str">
        <f t="shared" si="260"/>
        <v/>
      </c>
      <c r="AG849" s="82" t="str">
        <f t="shared" si="261"/>
        <v/>
      </c>
      <c r="AH849" s="125" t="str">
        <f t="shared" si="264"/>
        <v/>
      </c>
      <c r="AI849" s="64" t="str">
        <f t="shared" si="262"/>
        <v/>
      </c>
      <c r="AJ849" s="45" t="str">
        <f>IFERROR(IF(ISNUMBER('Opsparede løndele dec21-feb22'!K847),AI849+'Opsparede løndele dec21-feb22'!K847,AI849),"")</f>
        <v/>
      </c>
    </row>
    <row r="850" spans="1:36" x14ac:dyDescent="0.25">
      <c r="A850" s="50" t="str">
        <f t="shared" si="265"/>
        <v/>
      </c>
      <c r="B850" s="5"/>
      <c r="C850" s="6"/>
      <c r="D850" s="7"/>
      <c r="E850" s="8"/>
      <c r="F850" s="8"/>
      <c r="G850" s="58" t="str">
        <f t="shared" si="266"/>
        <v/>
      </c>
      <c r="H850" s="58" t="str">
        <f t="shared" si="266"/>
        <v/>
      </c>
      <c r="I850" s="58" t="str">
        <f t="shared" si="266"/>
        <v/>
      </c>
      <c r="K850" s="100" t="str">
        <f t="shared" si="263"/>
        <v/>
      </c>
      <c r="U850" s="101"/>
      <c r="V850" s="63" t="str">
        <f t="shared" si="253"/>
        <v/>
      </c>
      <c r="W850" s="63" t="str">
        <f t="shared" si="254"/>
        <v/>
      </c>
      <c r="X850" s="63" t="str">
        <f t="shared" si="255"/>
        <v/>
      </c>
      <c r="Y850" s="63" t="str">
        <f t="shared" si="256"/>
        <v/>
      </c>
      <c r="Z850" s="63" t="str">
        <f t="shared" si="257"/>
        <v/>
      </c>
      <c r="AA850" s="63" t="str">
        <f t="shared" si="258"/>
        <v/>
      </c>
      <c r="AB850" s="37"/>
      <c r="AC850" s="37"/>
      <c r="AD850" s="37"/>
      <c r="AE850" s="82" t="str">
        <f t="shared" si="259"/>
        <v/>
      </c>
      <c r="AF850" s="82" t="str">
        <f t="shared" si="260"/>
        <v/>
      </c>
      <c r="AG850" s="82" t="str">
        <f t="shared" si="261"/>
        <v/>
      </c>
      <c r="AH850" s="125" t="str">
        <f t="shared" si="264"/>
        <v/>
      </c>
      <c r="AI850" s="64" t="str">
        <f t="shared" si="262"/>
        <v/>
      </c>
      <c r="AJ850" s="45" t="str">
        <f>IFERROR(IF(ISNUMBER('Opsparede løndele dec21-feb22'!K848),AI850+'Opsparede løndele dec21-feb22'!K848,AI850),"")</f>
        <v/>
      </c>
    </row>
    <row r="851" spans="1:36" x14ac:dyDescent="0.25">
      <c r="A851" s="50" t="str">
        <f t="shared" si="265"/>
        <v/>
      </c>
      <c r="B851" s="5"/>
      <c r="C851" s="6"/>
      <c r="D851" s="7"/>
      <c r="E851" s="8"/>
      <c r="F851" s="8"/>
      <c r="G851" s="58" t="str">
        <f t="shared" si="266"/>
        <v/>
      </c>
      <c r="H851" s="58" t="str">
        <f t="shared" si="266"/>
        <v/>
      </c>
      <c r="I851" s="58" t="str">
        <f t="shared" si="266"/>
        <v/>
      </c>
      <c r="K851" s="100" t="str">
        <f t="shared" si="263"/>
        <v/>
      </c>
      <c r="U851" s="101"/>
      <c r="V851" s="63" t="str">
        <f t="shared" si="253"/>
        <v/>
      </c>
      <c r="W851" s="63" t="str">
        <f t="shared" si="254"/>
        <v/>
      </c>
      <c r="X851" s="63" t="str">
        <f t="shared" si="255"/>
        <v/>
      </c>
      <c r="Y851" s="63" t="str">
        <f t="shared" si="256"/>
        <v/>
      </c>
      <c r="Z851" s="63" t="str">
        <f t="shared" si="257"/>
        <v/>
      </c>
      <c r="AA851" s="63" t="str">
        <f t="shared" si="258"/>
        <v/>
      </c>
      <c r="AB851" s="37"/>
      <c r="AC851" s="37"/>
      <c r="AD851" s="37"/>
      <c r="AE851" s="82" t="str">
        <f t="shared" si="259"/>
        <v/>
      </c>
      <c r="AF851" s="82" t="str">
        <f t="shared" si="260"/>
        <v/>
      </c>
      <c r="AG851" s="82" t="str">
        <f t="shared" si="261"/>
        <v/>
      </c>
      <c r="AH851" s="125" t="str">
        <f t="shared" si="264"/>
        <v/>
      </c>
      <c r="AI851" s="64" t="str">
        <f t="shared" si="262"/>
        <v/>
      </c>
      <c r="AJ851" s="45" t="str">
        <f>IFERROR(IF(ISNUMBER('Opsparede løndele dec21-feb22'!K849),AI851+'Opsparede løndele dec21-feb22'!K849,AI851),"")</f>
        <v/>
      </c>
    </row>
    <row r="852" spans="1:36" x14ac:dyDescent="0.25">
      <c r="A852" s="50" t="str">
        <f t="shared" si="265"/>
        <v/>
      </c>
      <c r="B852" s="5"/>
      <c r="C852" s="6"/>
      <c r="D852" s="7"/>
      <c r="E852" s="8"/>
      <c r="F852" s="8"/>
      <c r="G852" s="58" t="str">
        <f t="shared" si="266"/>
        <v/>
      </c>
      <c r="H852" s="58" t="str">
        <f t="shared" si="266"/>
        <v/>
      </c>
      <c r="I852" s="58" t="str">
        <f t="shared" si="266"/>
        <v/>
      </c>
      <c r="K852" s="100" t="str">
        <f t="shared" si="263"/>
        <v/>
      </c>
      <c r="U852" s="101"/>
      <c r="V852" s="63" t="str">
        <f t="shared" si="253"/>
        <v/>
      </c>
      <c r="W852" s="63" t="str">
        <f t="shared" si="254"/>
        <v/>
      </c>
      <c r="X852" s="63" t="str">
        <f t="shared" si="255"/>
        <v/>
      </c>
      <c r="Y852" s="63" t="str">
        <f t="shared" si="256"/>
        <v/>
      </c>
      <c r="Z852" s="63" t="str">
        <f t="shared" si="257"/>
        <v/>
      </c>
      <c r="AA852" s="63" t="str">
        <f t="shared" si="258"/>
        <v/>
      </c>
      <c r="AB852" s="37"/>
      <c r="AC852" s="37"/>
      <c r="AD852" s="37"/>
      <c r="AE852" s="82" t="str">
        <f t="shared" si="259"/>
        <v/>
      </c>
      <c r="AF852" s="82" t="str">
        <f t="shared" si="260"/>
        <v/>
      </c>
      <c r="AG852" s="82" t="str">
        <f t="shared" si="261"/>
        <v/>
      </c>
      <c r="AH852" s="125" t="str">
        <f t="shared" si="264"/>
        <v/>
      </c>
      <c r="AI852" s="64" t="str">
        <f t="shared" si="262"/>
        <v/>
      </c>
      <c r="AJ852" s="45" t="str">
        <f>IFERROR(IF(ISNUMBER('Opsparede løndele dec21-feb22'!K850),AI852+'Opsparede løndele dec21-feb22'!K850,AI852),"")</f>
        <v/>
      </c>
    </row>
    <row r="853" spans="1:36" x14ac:dyDescent="0.25">
      <c r="A853" s="50" t="str">
        <f t="shared" si="265"/>
        <v/>
      </c>
      <c r="B853" s="5"/>
      <c r="C853" s="6"/>
      <c r="D853" s="7"/>
      <c r="E853" s="8"/>
      <c r="F853" s="8"/>
      <c r="G853" s="58" t="str">
        <f t="shared" si="266"/>
        <v/>
      </c>
      <c r="H853" s="58" t="str">
        <f t="shared" si="266"/>
        <v/>
      </c>
      <c r="I853" s="58" t="str">
        <f t="shared" si="266"/>
        <v/>
      </c>
      <c r="K853" s="100" t="str">
        <f t="shared" si="263"/>
        <v/>
      </c>
      <c r="U853" s="101"/>
      <c r="V853" s="63" t="str">
        <f t="shared" si="253"/>
        <v/>
      </c>
      <c r="W853" s="63" t="str">
        <f t="shared" si="254"/>
        <v/>
      </c>
      <c r="X853" s="63" t="str">
        <f t="shared" si="255"/>
        <v/>
      </c>
      <c r="Y853" s="63" t="str">
        <f t="shared" si="256"/>
        <v/>
      </c>
      <c r="Z853" s="63" t="str">
        <f t="shared" si="257"/>
        <v/>
      </c>
      <c r="AA853" s="63" t="str">
        <f t="shared" si="258"/>
        <v/>
      </c>
      <c r="AB853" s="37"/>
      <c r="AC853" s="37"/>
      <c r="AD853" s="37"/>
      <c r="AE853" s="82" t="str">
        <f t="shared" si="259"/>
        <v/>
      </c>
      <c r="AF853" s="82" t="str">
        <f t="shared" si="260"/>
        <v/>
      </c>
      <c r="AG853" s="82" t="str">
        <f t="shared" si="261"/>
        <v/>
      </c>
      <c r="AH853" s="125" t="str">
        <f t="shared" si="264"/>
        <v/>
      </c>
      <c r="AI853" s="64" t="str">
        <f t="shared" si="262"/>
        <v/>
      </c>
      <c r="AJ853" s="45" t="str">
        <f>IFERROR(IF(ISNUMBER('Opsparede løndele dec21-feb22'!K851),AI853+'Opsparede løndele dec21-feb22'!K851,AI853),"")</f>
        <v/>
      </c>
    </row>
    <row r="854" spans="1:36" x14ac:dyDescent="0.25">
      <c r="A854" s="50" t="str">
        <f t="shared" si="265"/>
        <v/>
      </c>
      <c r="B854" s="5"/>
      <c r="C854" s="6"/>
      <c r="D854" s="7"/>
      <c r="E854" s="8"/>
      <c r="F854" s="8"/>
      <c r="G854" s="58" t="str">
        <f t="shared" si="266"/>
        <v/>
      </c>
      <c r="H854" s="58" t="str">
        <f t="shared" si="266"/>
        <v/>
      </c>
      <c r="I854" s="58" t="str">
        <f t="shared" si="266"/>
        <v/>
      </c>
      <c r="K854" s="100" t="str">
        <f t="shared" si="263"/>
        <v/>
      </c>
      <c r="U854" s="101"/>
      <c r="V854" s="63" t="str">
        <f t="shared" si="253"/>
        <v/>
      </c>
      <c r="W854" s="63" t="str">
        <f t="shared" si="254"/>
        <v/>
      </c>
      <c r="X854" s="63" t="str">
        <f t="shared" si="255"/>
        <v/>
      </c>
      <c r="Y854" s="63" t="str">
        <f t="shared" si="256"/>
        <v/>
      </c>
      <c r="Z854" s="63" t="str">
        <f t="shared" si="257"/>
        <v/>
      </c>
      <c r="AA854" s="63" t="str">
        <f t="shared" si="258"/>
        <v/>
      </c>
      <c r="AB854" s="37"/>
      <c r="AC854" s="37"/>
      <c r="AD854" s="37"/>
      <c r="AE854" s="82" t="str">
        <f t="shared" si="259"/>
        <v/>
      </c>
      <c r="AF854" s="82" t="str">
        <f t="shared" si="260"/>
        <v/>
      </c>
      <c r="AG854" s="82" t="str">
        <f t="shared" si="261"/>
        <v/>
      </c>
      <c r="AH854" s="125" t="str">
        <f t="shared" si="264"/>
        <v/>
      </c>
      <c r="AI854" s="64" t="str">
        <f t="shared" si="262"/>
        <v/>
      </c>
      <c r="AJ854" s="45" t="str">
        <f>IFERROR(IF(ISNUMBER('Opsparede løndele dec21-feb22'!K852),AI854+'Opsparede løndele dec21-feb22'!K852,AI854),"")</f>
        <v/>
      </c>
    </row>
    <row r="855" spans="1:36" x14ac:dyDescent="0.25">
      <c r="A855" s="50" t="str">
        <f t="shared" si="265"/>
        <v/>
      </c>
      <c r="B855" s="5"/>
      <c r="C855" s="6"/>
      <c r="D855" s="7"/>
      <c r="E855" s="8"/>
      <c r="F855" s="8"/>
      <c r="G855" s="58" t="str">
        <f t="shared" si="266"/>
        <v/>
      </c>
      <c r="H855" s="58" t="str">
        <f t="shared" si="266"/>
        <v/>
      </c>
      <c r="I855" s="58" t="str">
        <f t="shared" si="266"/>
        <v/>
      </c>
      <c r="K855" s="100" t="str">
        <f t="shared" si="263"/>
        <v/>
      </c>
      <c r="U855" s="101"/>
      <c r="V855" s="63" t="str">
        <f t="shared" si="253"/>
        <v/>
      </c>
      <c r="W855" s="63" t="str">
        <f t="shared" si="254"/>
        <v/>
      </c>
      <c r="X855" s="63" t="str">
        <f t="shared" si="255"/>
        <v/>
      </c>
      <c r="Y855" s="63" t="str">
        <f t="shared" si="256"/>
        <v/>
      </c>
      <c r="Z855" s="63" t="str">
        <f t="shared" si="257"/>
        <v/>
      </c>
      <c r="AA855" s="63" t="str">
        <f t="shared" si="258"/>
        <v/>
      </c>
      <c r="AB855" s="37"/>
      <c r="AC855" s="37"/>
      <c r="AD855" s="37"/>
      <c r="AE855" s="82" t="str">
        <f t="shared" si="259"/>
        <v/>
      </c>
      <c r="AF855" s="82" t="str">
        <f t="shared" si="260"/>
        <v/>
      </c>
      <c r="AG855" s="82" t="str">
        <f t="shared" si="261"/>
        <v/>
      </c>
      <c r="AH855" s="125" t="str">
        <f t="shared" si="264"/>
        <v/>
      </c>
      <c r="AI855" s="64" t="str">
        <f t="shared" si="262"/>
        <v/>
      </c>
      <c r="AJ855" s="45" t="str">
        <f>IFERROR(IF(ISNUMBER('Opsparede løndele dec21-feb22'!K853),AI855+'Opsparede løndele dec21-feb22'!K853,AI855),"")</f>
        <v/>
      </c>
    </row>
    <row r="856" spans="1:36" x14ac:dyDescent="0.25">
      <c r="A856" s="50" t="str">
        <f t="shared" si="265"/>
        <v/>
      </c>
      <c r="B856" s="5"/>
      <c r="C856" s="6"/>
      <c r="D856" s="7"/>
      <c r="E856" s="8"/>
      <c r="F856" s="8"/>
      <c r="G856" s="58" t="str">
        <f t="shared" si="266"/>
        <v/>
      </c>
      <c r="H856" s="58" t="str">
        <f t="shared" si="266"/>
        <v/>
      </c>
      <c r="I856" s="58" t="str">
        <f t="shared" si="266"/>
        <v/>
      </c>
      <c r="K856" s="100" t="str">
        <f t="shared" si="263"/>
        <v/>
      </c>
      <c r="U856" s="101"/>
      <c r="V856" s="63" t="str">
        <f t="shared" si="253"/>
        <v/>
      </c>
      <c r="W856" s="63" t="str">
        <f t="shared" si="254"/>
        <v/>
      </c>
      <c r="X856" s="63" t="str">
        <f t="shared" si="255"/>
        <v/>
      </c>
      <c r="Y856" s="63" t="str">
        <f t="shared" si="256"/>
        <v/>
      </c>
      <c r="Z856" s="63" t="str">
        <f t="shared" si="257"/>
        <v/>
      </c>
      <c r="AA856" s="63" t="str">
        <f t="shared" si="258"/>
        <v/>
      </c>
      <c r="AB856" s="37"/>
      <c r="AC856" s="37"/>
      <c r="AD856" s="37"/>
      <c r="AE856" s="82" t="str">
        <f t="shared" si="259"/>
        <v/>
      </c>
      <c r="AF856" s="82" t="str">
        <f t="shared" si="260"/>
        <v/>
      </c>
      <c r="AG856" s="82" t="str">
        <f t="shared" si="261"/>
        <v/>
      </c>
      <c r="AH856" s="125" t="str">
        <f t="shared" si="264"/>
        <v/>
      </c>
      <c r="AI856" s="64" t="str">
        <f t="shared" si="262"/>
        <v/>
      </c>
      <c r="AJ856" s="45" t="str">
        <f>IFERROR(IF(ISNUMBER('Opsparede løndele dec21-feb22'!K854),AI856+'Opsparede løndele dec21-feb22'!K854,AI856),"")</f>
        <v/>
      </c>
    </row>
    <row r="857" spans="1:36" x14ac:dyDescent="0.25">
      <c r="A857" s="50" t="str">
        <f t="shared" si="265"/>
        <v/>
      </c>
      <c r="B857" s="5"/>
      <c r="C857" s="6"/>
      <c r="D857" s="7"/>
      <c r="E857" s="8"/>
      <c r="F857" s="8"/>
      <c r="G857" s="58" t="str">
        <f t="shared" ref="G857:I866" si="267">IF(AND(ISNUMBER($E857),ISNUMBER($F857)),MAX(MIN(NETWORKDAYS(IF($E857&lt;=VLOOKUP(G$6,Matrix_antal_dage,5,FALSE),VLOOKUP(G$6,Matrix_antal_dage,5,FALSE),$E857),IF($F857&gt;=VLOOKUP(G$6,Matrix_antal_dage,6,FALSE),VLOOKUP(G$6,Matrix_antal_dage,6,FALSE),$F857),helligdage),VLOOKUP(G$6,Matrix_antal_dage,7,FALSE)),0),"")</f>
        <v/>
      </c>
      <c r="H857" s="58" t="str">
        <f t="shared" si="267"/>
        <v/>
      </c>
      <c r="I857" s="58" t="str">
        <f t="shared" si="267"/>
        <v/>
      </c>
      <c r="K857" s="100" t="str">
        <f t="shared" si="263"/>
        <v/>
      </c>
      <c r="U857" s="101"/>
      <c r="V857" s="63" t="str">
        <f t="shared" si="253"/>
        <v/>
      </c>
      <c r="W857" s="63" t="str">
        <f t="shared" si="254"/>
        <v/>
      </c>
      <c r="X857" s="63" t="str">
        <f t="shared" si="255"/>
        <v/>
      </c>
      <c r="Y857" s="63" t="str">
        <f t="shared" si="256"/>
        <v/>
      </c>
      <c r="Z857" s="63" t="str">
        <f t="shared" si="257"/>
        <v/>
      </c>
      <c r="AA857" s="63" t="str">
        <f t="shared" si="258"/>
        <v/>
      </c>
      <c r="AB857" s="37"/>
      <c r="AC857" s="37"/>
      <c r="AD857" s="37"/>
      <c r="AE857" s="82" t="str">
        <f t="shared" si="259"/>
        <v/>
      </c>
      <c r="AF857" s="82" t="str">
        <f t="shared" si="260"/>
        <v/>
      </c>
      <c r="AG857" s="82" t="str">
        <f t="shared" si="261"/>
        <v/>
      </c>
      <c r="AH857" s="125" t="str">
        <f t="shared" si="264"/>
        <v/>
      </c>
      <c r="AI857" s="64" t="str">
        <f t="shared" si="262"/>
        <v/>
      </c>
      <c r="AJ857" s="45" t="str">
        <f>IFERROR(IF(ISNUMBER('Opsparede løndele dec21-feb22'!K855),AI857+'Opsparede løndele dec21-feb22'!K855,AI857),"")</f>
        <v/>
      </c>
    </row>
    <row r="858" spans="1:36" x14ac:dyDescent="0.25">
      <c r="A858" s="50" t="str">
        <f t="shared" si="265"/>
        <v/>
      </c>
      <c r="B858" s="5"/>
      <c r="C858" s="6"/>
      <c r="D858" s="7"/>
      <c r="E858" s="8"/>
      <c r="F858" s="8"/>
      <c r="G858" s="58" t="str">
        <f t="shared" si="267"/>
        <v/>
      </c>
      <c r="H858" s="58" t="str">
        <f t="shared" si="267"/>
        <v/>
      </c>
      <c r="I858" s="58" t="str">
        <f t="shared" si="267"/>
        <v/>
      </c>
      <c r="K858" s="100" t="str">
        <f t="shared" si="263"/>
        <v/>
      </c>
      <c r="U858" s="101"/>
      <c r="V858" s="63" t="str">
        <f t="shared" si="253"/>
        <v/>
      </c>
      <c r="W858" s="63" t="str">
        <f t="shared" si="254"/>
        <v/>
      </c>
      <c r="X858" s="63" t="str">
        <f t="shared" si="255"/>
        <v/>
      </c>
      <c r="Y858" s="63" t="str">
        <f t="shared" si="256"/>
        <v/>
      </c>
      <c r="Z858" s="63" t="str">
        <f t="shared" si="257"/>
        <v/>
      </c>
      <c r="AA858" s="63" t="str">
        <f t="shared" si="258"/>
        <v/>
      </c>
      <c r="AB858" s="37"/>
      <c r="AC858" s="37"/>
      <c r="AD858" s="37"/>
      <c r="AE858" s="82" t="str">
        <f t="shared" si="259"/>
        <v/>
      </c>
      <c r="AF858" s="82" t="str">
        <f t="shared" si="260"/>
        <v/>
      </c>
      <c r="AG858" s="82" t="str">
        <f t="shared" si="261"/>
        <v/>
      </c>
      <c r="AH858" s="125" t="str">
        <f t="shared" si="264"/>
        <v/>
      </c>
      <c r="AI858" s="64" t="str">
        <f t="shared" si="262"/>
        <v/>
      </c>
      <c r="AJ858" s="45" t="str">
        <f>IFERROR(IF(ISNUMBER('Opsparede løndele dec21-feb22'!K856),AI858+'Opsparede løndele dec21-feb22'!K856,AI858),"")</f>
        <v/>
      </c>
    </row>
    <row r="859" spans="1:36" x14ac:dyDescent="0.25">
      <c r="A859" s="50" t="str">
        <f t="shared" si="265"/>
        <v/>
      </c>
      <c r="B859" s="5"/>
      <c r="C859" s="6"/>
      <c r="D859" s="7"/>
      <c r="E859" s="8"/>
      <c r="F859" s="8"/>
      <c r="G859" s="58" t="str">
        <f t="shared" si="267"/>
        <v/>
      </c>
      <c r="H859" s="58" t="str">
        <f t="shared" si="267"/>
        <v/>
      </c>
      <c r="I859" s="58" t="str">
        <f t="shared" si="267"/>
        <v/>
      </c>
      <c r="K859" s="100" t="str">
        <f t="shared" si="263"/>
        <v/>
      </c>
      <c r="U859" s="101"/>
      <c r="V859" s="63" t="str">
        <f t="shared" si="253"/>
        <v/>
      </c>
      <c r="W859" s="63" t="str">
        <f t="shared" si="254"/>
        <v/>
      </c>
      <c r="X859" s="63" t="str">
        <f t="shared" si="255"/>
        <v/>
      </c>
      <c r="Y859" s="63" t="str">
        <f t="shared" si="256"/>
        <v/>
      </c>
      <c r="Z859" s="63" t="str">
        <f t="shared" si="257"/>
        <v/>
      </c>
      <c r="AA859" s="63" t="str">
        <f t="shared" si="258"/>
        <v/>
      </c>
      <c r="AB859" s="37"/>
      <c r="AC859" s="37"/>
      <c r="AD859" s="37"/>
      <c r="AE859" s="82" t="str">
        <f t="shared" si="259"/>
        <v/>
      </c>
      <c r="AF859" s="82" t="str">
        <f t="shared" si="260"/>
        <v/>
      </c>
      <c r="AG859" s="82" t="str">
        <f t="shared" si="261"/>
        <v/>
      </c>
      <c r="AH859" s="125" t="str">
        <f t="shared" si="264"/>
        <v/>
      </c>
      <c r="AI859" s="64" t="str">
        <f t="shared" si="262"/>
        <v/>
      </c>
      <c r="AJ859" s="45" t="str">
        <f>IFERROR(IF(ISNUMBER('Opsparede løndele dec21-feb22'!K857),AI859+'Opsparede løndele dec21-feb22'!K857,AI859),"")</f>
        <v/>
      </c>
    </row>
    <row r="860" spans="1:36" x14ac:dyDescent="0.25">
      <c r="A860" s="50" t="str">
        <f t="shared" si="265"/>
        <v/>
      </c>
      <c r="B860" s="5"/>
      <c r="C860" s="6"/>
      <c r="D860" s="7"/>
      <c r="E860" s="8"/>
      <c r="F860" s="8"/>
      <c r="G860" s="58" t="str">
        <f t="shared" si="267"/>
        <v/>
      </c>
      <c r="H860" s="58" t="str">
        <f t="shared" si="267"/>
        <v/>
      </c>
      <c r="I860" s="58" t="str">
        <f t="shared" si="267"/>
        <v/>
      </c>
      <c r="K860" s="100" t="str">
        <f t="shared" si="263"/>
        <v/>
      </c>
      <c r="U860" s="101"/>
      <c r="V860" s="63" t="str">
        <f t="shared" si="253"/>
        <v/>
      </c>
      <c r="W860" s="63" t="str">
        <f t="shared" si="254"/>
        <v/>
      </c>
      <c r="X860" s="63" t="str">
        <f t="shared" si="255"/>
        <v/>
      </c>
      <c r="Y860" s="63" t="str">
        <f t="shared" si="256"/>
        <v/>
      </c>
      <c r="Z860" s="63" t="str">
        <f t="shared" si="257"/>
        <v/>
      </c>
      <c r="AA860" s="63" t="str">
        <f t="shared" si="258"/>
        <v/>
      </c>
      <c r="AB860" s="37"/>
      <c r="AC860" s="37"/>
      <c r="AD860" s="37"/>
      <c r="AE860" s="82" t="str">
        <f t="shared" si="259"/>
        <v/>
      </c>
      <c r="AF860" s="82" t="str">
        <f t="shared" si="260"/>
        <v/>
      </c>
      <c r="AG860" s="82" t="str">
        <f t="shared" si="261"/>
        <v/>
      </c>
      <c r="AH860" s="125" t="str">
        <f t="shared" si="264"/>
        <v/>
      </c>
      <c r="AI860" s="64" t="str">
        <f t="shared" si="262"/>
        <v/>
      </c>
      <c r="AJ860" s="45" t="str">
        <f>IFERROR(IF(ISNUMBER('Opsparede løndele dec21-feb22'!K858),AI860+'Opsparede løndele dec21-feb22'!K858,AI860),"")</f>
        <v/>
      </c>
    </row>
    <row r="861" spans="1:36" x14ac:dyDescent="0.25">
      <c r="A861" s="50" t="str">
        <f t="shared" si="265"/>
        <v/>
      </c>
      <c r="B861" s="5"/>
      <c r="C861" s="6"/>
      <c r="D861" s="7"/>
      <c r="E861" s="8"/>
      <c r="F861" s="8"/>
      <c r="G861" s="58" t="str">
        <f t="shared" si="267"/>
        <v/>
      </c>
      <c r="H861" s="58" t="str">
        <f t="shared" si="267"/>
        <v/>
      </c>
      <c r="I861" s="58" t="str">
        <f t="shared" si="267"/>
        <v/>
      </c>
      <c r="K861" s="100" t="str">
        <f t="shared" si="263"/>
        <v/>
      </c>
      <c r="U861" s="101"/>
      <c r="V861" s="63" t="str">
        <f t="shared" si="253"/>
        <v/>
      </c>
      <c r="W861" s="63" t="str">
        <f t="shared" si="254"/>
        <v/>
      </c>
      <c r="X861" s="63" t="str">
        <f t="shared" si="255"/>
        <v/>
      </c>
      <c r="Y861" s="63" t="str">
        <f t="shared" si="256"/>
        <v/>
      </c>
      <c r="Z861" s="63" t="str">
        <f t="shared" si="257"/>
        <v/>
      </c>
      <c r="AA861" s="63" t="str">
        <f t="shared" si="258"/>
        <v/>
      </c>
      <c r="AB861" s="37"/>
      <c r="AC861" s="37"/>
      <c r="AD861" s="37"/>
      <c r="AE861" s="82" t="str">
        <f t="shared" si="259"/>
        <v/>
      </c>
      <c r="AF861" s="82" t="str">
        <f t="shared" si="260"/>
        <v/>
      </c>
      <c r="AG861" s="82" t="str">
        <f t="shared" si="261"/>
        <v/>
      </c>
      <c r="AH861" s="125" t="str">
        <f t="shared" si="264"/>
        <v/>
      </c>
      <c r="AI861" s="64" t="str">
        <f t="shared" si="262"/>
        <v/>
      </c>
      <c r="AJ861" s="45" t="str">
        <f>IFERROR(IF(ISNUMBER('Opsparede løndele dec21-feb22'!K859),AI861+'Opsparede løndele dec21-feb22'!K859,AI861),"")</f>
        <v/>
      </c>
    </row>
    <row r="862" spans="1:36" x14ac:dyDescent="0.25">
      <c r="A862" s="50" t="str">
        <f t="shared" si="265"/>
        <v/>
      </c>
      <c r="B862" s="5"/>
      <c r="C862" s="6"/>
      <c r="D862" s="7"/>
      <c r="E862" s="8"/>
      <c r="F862" s="8"/>
      <c r="G862" s="58" t="str">
        <f t="shared" si="267"/>
        <v/>
      </c>
      <c r="H862" s="58" t="str">
        <f t="shared" si="267"/>
        <v/>
      </c>
      <c r="I862" s="58" t="str">
        <f t="shared" si="267"/>
        <v/>
      </c>
      <c r="K862" s="100" t="str">
        <f t="shared" si="263"/>
        <v/>
      </c>
      <c r="U862" s="101"/>
      <c r="V862" s="63" t="str">
        <f t="shared" si="253"/>
        <v/>
      </c>
      <c r="W862" s="63" t="str">
        <f t="shared" si="254"/>
        <v/>
      </c>
      <c r="X862" s="63" t="str">
        <f t="shared" si="255"/>
        <v/>
      </c>
      <c r="Y862" s="63" t="str">
        <f t="shared" si="256"/>
        <v/>
      </c>
      <c r="Z862" s="63" t="str">
        <f t="shared" si="257"/>
        <v/>
      </c>
      <c r="AA862" s="63" t="str">
        <f t="shared" si="258"/>
        <v/>
      </c>
      <c r="AB862" s="37"/>
      <c r="AC862" s="37"/>
      <c r="AD862" s="37"/>
      <c r="AE862" s="82" t="str">
        <f t="shared" si="259"/>
        <v/>
      </c>
      <c r="AF862" s="82" t="str">
        <f t="shared" si="260"/>
        <v/>
      </c>
      <c r="AG862" s="82" t="str">
        <f t="shared" si="261"/>
        <v/>
      </c>
      <c r="AH862" s="125" t="str">
        <f t="shared" si="264"/>
        <v/>
      </c>
      <c r="AI862" s="64" t="str">
        <f t="shared" si="262"/>
        <v/>
      </c>
      <c r="AJ862" s="45" t="str">
        <f>IFERROR(IF(ISNUMBER('Opsparede løndele dec21-feb22'!K860),AI862+'Opsparede løndele dec21-feb22'!K860,AI862),"")</f>
        <v/>
      </c>
    </row>
    <row r="863" spans="1:36" x14ac:dyDescent="0.25">
      <c r="A863" s="50" t="str">
        <f t="shared" si="265"/>
        <v/>
      </c>
      <c r="B863" s="5"/>
      <c r="C863" s="6"/>
      <c r="D863" s="7"/>
      <c r="E863" s="8"/>
      <c r="F863" s="8"/>
      <c r="G863" s="58" t="str">
        <f t="shared" si="267"/>
        <v/>
      </c>
      <c r="H863" s="58" t="str">
        <f t="shared" si="267"/>
        <v/>
      </c>
      <c r="I863" s="58" t="str">
        <f t="shared" si="267"/>
        <v/>
      </c>
      <c r="K863" s="100" t="str">
        <f t="shared" si="263"/>
        <v/>
      </c>
      <c r="U863" s="101"/>
      <c r="V863" s="63" t="str">
        <f t="shared" si="253"/>
        <v/>
      </c>
      <c r="W863" s="63" t="str">
        <f t="shared" si="254"/>
        <v/>
      </c>
      <c r="X863" s="63" t="str">
        <f t="shared" si="255"/>
        <v/>
      </c>
      <c r="Y863" s="63" t="str">
        <f t="shared" si="256"/>
        <v/>
      </c>
      <c r="Z863" s="63" t="str">
        <f t="shared" si="257"/>
        <v/>
      </c>
      <c r="AA863" s="63" t="str">
        <f t="shared" si="258"/>
        <v/>
      </c>
      <c r="AB863" s="37"/>
      <c r="AC863" s="37"/>
      <c r="AD863" s="37"/>
      <c r="AE863" s="82" t="str">
        <f t="shared" si="259"/>
        <v/>
      </c>
      <c r="AF863" s="82" t="str">
        <f t="shared" si="260"/>
        <v/>
      </c>
      <c r="AG863" s="82" t="str">
        <f t="shared" si="261"/>
        <v/>
      </c>
      <c r="AH863" s="125" t="str">
        <f t="shared" si="264"/>
        <v/>
      </c>
      <c r="AI863" s="64" t="str">
        <f t="shared" si="262"/>
        <v/>
      </c>
      <c r="AJ863" s="45" t="str">
        <f>IFERROR(IF(ISNUMBER('Opsparede løndele dec21-feb22'!K861),AI863+'Opsparede løndele dec21-feb22'!K861,AI863),"")</f>
        <v/>
      </c>
    </row>
    <row r="864" spans="1:36" x14ac:dyDescent="0.25">
      <c r="A864" s="50" t="str">
        <f t="shared" si="265"/>
        <v/>
      </c>
      <c r="B864" s="5"/>
      <c r="C864" s="6"/>
      <c r="D864" s="7"/>
      <c r="E864" s="8"/>
      <c r="F864" s="8"/>
      <c r="G864" s="58" t="str">
        <f t="shared" si="267"/>
        <v/>
      </c>
      <c r="H864" s="58" t="str">
        <f t="shared" si="267"/>
        <v/>
      </c>
      <c r="I864" s="58" t="str">
        <f t="shared" si="267"/>
        <v/>
      </c>
      <c r="K864" s="100" t="str">
        <f t="shared" si="263"/>
        <v/>
      </c>
      <c r="U864" s="101"/>
      <c r="V864" s="63" t="str">
        <f t="shared" si="253"/>
        <v/>
      </c>
      <c r="W864" s="63" t="str">
        <f t="shared" si="254"/>
        <v/>
      </c>
      <c r="X864" s="63" t="str">
        <f t="shared" si="255"/>
        <v/>
      </c>
      <c r="Y864" s="63" t="str">
        <f t="shared" si="256"/>
        <v/>
      </c>
      <c r="Z864" s="63" t="str">
        <f t="shared" si="257"/>
        <v/>
      </c>
      <c r="AA864" s="63" t="str">
        <f t="shared" si="258"/>
        <v/>
      </c>
      <c r="AB864" s="37"/>
      <c r="AC864" s="37"/>
      <c r="AD864" s="37"/>
      <c r="AE864" s="82" t="str">
        <f t="shared" si="259"/>
        <v/>
      </c>
      <c r="AF864" s="82" t="str">
        <f t="shared" si="260"/>
        <v/>
      </c>
      <c r="AG864" s="82" t="str">
        <f t="shared" si="261"/>
        <v/>
      </c>
      <c r="AH864" s="125" t="str">
        <f t="shared" si="264"/>
        <v/>
      </c>
      <c r="AI864" s="64" t="str">
        <f t="shared" si="262"/>
        <v/>
      </c>
      <c r="AJ864" s="45" t="str">
        <f>IFERROR(IF(ISNUMBER('Opsparede løndele dec21-feb22'!K862),AI864+'Opsparede løndele dec21-feb22'!K862,AI864),"")</f>
        <v/>
      </c>
    </row>
    <row r="865" spans="1:36" x14ac:dyDescent="0.25">
      <c r="A865" s="50" t="str">
        <f t="shared" si="265"/>
        <v/>
      </c>
      <c r="B865" s="5"/>
      <c r="C865" s="6"/>
      <c r="D865" s="7"/>
      <c r="E865" s="8"/>
      <c r="F865" s="8"/>
      <c r="G865" s="58" t="str">
        <f t="shared" si="267"/>
        <v/>
      </c>
      <c r="H865" s="58" t="str">
        <f t="shared" si="267"/>
        <v/>
      </c>
      <c r="I865" s="58" t="str">
        <f t="shared" si="267"/>
        <v/>
      </c>
      <c r="K865" s="100" t="str">
        <f t="shared" si="263"/>
        <v/>
      </c>
      <c r="U865" s="101"/>
      <c r="V865" s="63" t="str">
        <f t="shared" si="253"/>
        <v/>
      </c>
      <c r="W865" s="63" t="str">
        <f t="shared" si="254"/>
        <v/>
      </c>
      <c r="X865" s="63" t="str">
        <f t="shared" si="255"/>
        <v/>
      </c>
      <c r="Y865" s="63" t="str">
        <f t="shared" si="256"/>
        <v/>
      </c>
      <c r="Z865" s="63" t="str">
        <f t="shared" si="257"/>
        <v/>
      </c>
      <c r="AA865" s="63" t="str">
        <f t="shared" si="258"/>
        <v/>
      </c>
      <c r="AB865" s="37"/>
      <c r="AC865" s="37"/>
      <c r="AD865" s="37"/>
      <c r="AE865" s="82" t="str">
        <f t="shared" si="259"/>
        <v/>
      </c>
      <c r="AF865" s="82" t="str">
        <f t="shared" si="260"/>
        <v/>
      </c>
      <c r="AG865" s="82" t="str">
        <f t="shared" si="261"/>
        <v/>
      </c>
      <c r="AH865" s="125" t="str">
        <f t="shared" si="264"/>
        <v/>
      </c>
      <c r="AI865" s="64" t="str">
        <f t="shared" si="262"/>
        <v/>
      </c>
      <c r="AJ865" s="45" t="str">
        <f>IFERROR(IF(ISNUMBER('Opsparede løndele dec21-feb22'!K863),AI865+'Opsparede løndele dec21-feb22'!K863,AI865),"")</f>
        <v/>
      </c>
    </row>
    <row r="866" spans="1:36" x14ac:dyDescent="0.25">
      <c r="A866" s="50" t="str">
        <f t="shared" si="265"/>
        <v/>
      </c>
      <c r="B866" s="5"/>
      <c r="C866" s="6"/>
      <c r="D866" s="7"/>
      <c r="E866" s="8"/>
      <c r="F866" s="8"/>
      <c r="G866" s="58" t="str">
        <f t="shared" si="267"/>
        <v/>
      </c>
      <c r="H866" s="58" t="str">
        <f t="shared" si="267"/>
        <v/>
      </c>
      <c r="I866" s="58" t="str">
        <f t="shared" si="267"/>
        <v/>
      </c>
      <c r="K866" s="100" t="str">
        <f t="shared" si="263"/>
        <v/>
      </c>
      <c r="U866" s="101"/>
      <c r="V866" s="63" t="str">
        <f t="shared" si="253"/>
        <v/>
      </c>
      <c r="W866" s="63" t="str">
        <f t="shared" si="254"/>
        <v/>
      </c>
      <c r="X866" s="63" t="str">
        <f t="shared" si="255"/>
        <v/>
      </c>
      <c r="Y866" s="63" t="str">
        <f t="shared" si="256"/>
        <v/>
      </c>
      <c r="Z866" s="63" t="str">
        <f t="shared" si="257"/>
        <v/>
      </c>
      <c r="AA866" s="63" t="str">
        <f t="shared" si="258"/>
        <v/>
      </c>
      <c r="AB866" s="37"/>
      <c r="AC866" s="37"/>
      <c r="AD866" s="37"/>
      <c r="AE866" s="82" t="str">
        <f t="shared" si="259"/>
        <v/>
      </c>
      <c r="AF866" s="82" t="str">
        <f t="shared" si="260"/>
        <v/>
      </c>
      <c r="AG866" s="82" t="str">
        <f t="shared" si="261"/>
        <v/>
      </c>
      <c r="AH866" s="125" t="str">
        <f t="shared" si="264"/>
        <v/>
      </c>
      <c r="AI866" s="64" t="str">
        <f t="shared" si="262"/>
        <v/>
      </c>
      <c r="AJ866" s="45" t="str">
        <f>IFERROR(IF(ISNUMBER('Opsparede løndele dec21-feb22'!K864),AI866+'Opsparede løndele dec21-feb22'!K864,AI866),"")</f>
        <v/>
      </c>
    </row>
    <row r="867" spans="1:36" x14ac:dyDescent="0.25">
      <c r="A867" s="50" t="str">
        <f t="shared" si="265"/>
        <v/>
      </c>
      <c r="B867" s="5"/>
      <c r="C867" s="6"/>
      <c r="D867" s="7"/>
      <c r="E867" s="8"/>
      <c r="F867" s="8"/>
      <c r="G867" s="58" t="str">
        <f t="shared" ref="G867:I876" si="268">IF(AND(ISNUMBER($E867),ISNUMBER($F867)),MAX(MIN(NETWORKDAYS(IF($E867&lt;=VLOOKUP(G$6,Matrix_antal_dage,5,FALSE),VLOOKUP(G$6,Matrix_antal_dage,5,FALSE),$E867),IF($F867&gt;=VLOOKUP(G$6,Matrix_antal_dage,6,FALSE),VLOOKUP(G$6,Matrix_antal_dage,6,FALSE),$F867),helligdage),VLOOKUP(G$6,Matrix_antal_dage,7,FALSE)),0),"")</f>
        <v/>
      </c>
      <c r="H867" s="58" t="str">
        <f t="shared" si="268"/>
        <v/>
      </c>
      <c r="I867" s="58" t="str">
        <f t="shared" si="268"/>
        <v/>
      </c>
      <c r="K867" s="100" t="str">
        <f t="shared" si="263"/>
        <v/>
      </c>
      <c r="U867" s="101"/>
      <c r="V867" s="63" t="str">
        <f t="shared" si="253"/>
        <v/>
      </c>
      <c r="W867" s="63" t="str">
        <f t="shared" si="254"/>
        <v/>
      </c>
      <c r="X867" s="63" t="str">
        <f t="shared" si="255"/>
        <v/>
      </c>
      <c r="Y867" s="63" t="str">
        <f t="shared" si="256"/>
        <v/>
      </c>
      <c r="Z867" s="63" t="str">
        <f t="shared" si="257"/>
        <v/>
      </c>
      <c r="AA867" s="63" t="str">
        <f t="shared" si="258"/>
        <v/>
      </c>
      <c r="AB867" s="37"/>
      <c r="AC867" s="37"/>
      <c r="AD867" s="37"/>
      <c r="AE867" s="82" t="str">
        <f t="shared" si="259"/>
        <v/>
      </c>
      <c r="AF867" s="82" t="str">
        <f t="shared" si="260"/>
        <v/>
      </c>
      <c r="AG867" s="82" t="str">
        <f t="shared" si="261"/>
        <v/>
      </c>
      <c r="AH867" s="125" t="str">
        <f t="shared" si="264"/>
        <v/>
      </c>
      <c r="AI867" s="64" t="str">
        <f t="shared" si="262"/>
        <v/>
      </c>
      <c r="AJ867" s="45" t="str">
        <f>IFERROR(IF(ISNUMBER('Opsparede løndele dec21-feb22'!K865),AI867+'Opsparede løndele dec21-feb22'!K865,AI867),"")</f>
        <v/>
      </c>
    </row>
    <row r="868" spans="1:36" x14ac:dyDescent="0.25">
      <c r="A868" s="50" t="str">
        <f t="shared" si="265"/>
        <v/>
      </c>
      <c r="B868" s="5"/>
      <c r="C868" s="6"/>
      <c r="D868" s="7"/>
      <c r="E868" s="8"/>
      <c r="F868" s="8"/>
      <c r="G868" s="58" t="str">
        <f t="shared" si="268"/>
        <v/>
      </c>
      <c r="H868" s="58" t="str">
        <f t="shared" si="268"/>
        <v/>
      </c>
      <c r="I868" s="58" t="str">
        <f t="shared" si="268"/>
        <v/>
      </c>
      <c r="K868" s="100" t="str">
        <f t="shared" si="263"/>
        <v/>
      </c>
      <c r="U868" s="101"/>
      <c r="V868" s="63" t="str">
        <f t="shared" si="253"/>
        <v/>
      </c>
      <c r="W868" s="63" t="str">
        <f t="shared" si="254"/>
        <v/>
      </c>
      <c r="X868" s="63" t="str">
        <f t="shared" si="255"/>
        <v/>
      </c>
      <c r="Y868" s="63" t="str">
        <f t="shared" si="256"/>
        <v/>
      </c>
      <c r="Z868" s="63" t="str">
        <f t="shared" si="257"/>
        <v/>
      </c>
      <c r="AA868" s="63" t="str">
        <f t="shared" si="258"/>
        <v/>
      </c>
      <c r="AB868" s="37"/>
      <c r="AC868" s="37"/>
      <c r="AD868" s="37"/>
      <c r="AE868" s="82" t="str">
        <f t="shared" si="259"/>
        <v/>
      </c>
      <c r="AF868" s="82" t="str">
        <f t="shared" si="260"/>
        <v/>
      </c>
      <c r="AG868" s="82" t="str">
        <f t="shared" si="261"/>
        <v/>
      </c>
      <c r="AH868" s="125" t="str">
        <f t="shared" si="264"/>
        <v/>
      </c>
      <c r="AI868" s="64" t="str">
        <f t="shared" si="262"/>
        <v/>
      </c>
      <c r="AJ868" s="45" t="str">
        <f>IFERROR(IF(ISNUMBER('Opsparede løndele dec21-feb22'!K866),AI868+'Opsparede løndele dec21-feb22'!K866,AI868),"")</f>
        <v/>
      </c>
    </row>
    <row r="869" spans="1:36" x14ac:dyDescent="0.25">
      <c r="A869" s="50" t="str">
        <f t="shared" si="265"/>
        <v/>
      </c>
      <c r="B869" s="5"/>
      <c r="C869" s="6"/>
      <c r="D869" s="7"/>
      <c r="E869" s="8"/>
      <c r="F869" s="8"/>
      <c r="G869" s="58" t="str">
        <f t="shared" si="268"/>
        <v/>
      </c>
      <c r="H869" s="58" t="str">
        <f t="shared" si="268"/>
        <v/>
      </c>
      <c r="I869" s="58" t="str">
        <f t="shared" si="268"/>
        <v/>
      </c>
      <c r="K869" s="100" t="str">
        <f t="shared" si="263"/>
        <v/>
      </c>
      <c r="U869" s="101"/>
      <c r="V869" s="63" t="str">
        <f t="shared" si="253"/>
        <v/>
      </c>
      <c r="W869" s="63" t="str">
        <f t="shared" si="254"/>
        <v/>
      </c>
      <c r="X869" s="63" t="str">
        <f t="shared" si="255"/>
        <v/>
      </c>
      <c r="Y869" s="63" t="str">
        <f t="shared" si="256"/>
        <v/>
      </c>
      <c r="Z869" s="63" t="str">
        <f t="shared" si="257"/>
        <v/>
      </c>
      <c r="AA869" s="63" t="str">
        <f t="shared" si="258"/>
        <v/>
      </c>
      <c r="AB869" s="37"/>
      <c r="AC869" s="37"/>
      <c r="AD869" s="37"/>
      <c r="AE869" s="82" t="str">
        <f t="shared" si="259"/>
        <v/>
      </c>
      <c r="AF869" s="82" t="str">
        <f t="shared" si="260"/>
        <v/>
      </c>
      <c r="AG869" s="82" t="str">
        <f t="shared" si="261"/>
        <v/>
      </c>
      <c r="AH869" s="125" t="str">
        <f t="shared" si="264"/>
        <v/>
      </c>
      <c r="AI869" s="64" t="str">
        <f t="shared" si="262"/>
        <v/>
      </c>
      <c r="AJ869" s="45" t="str">
        <f>IFERROR(IF(ISNUMBER('Opsparede løndele dec21-feb22'!K867),AI869+'Opsparede løndele dec21-feb22'!K867,AI869),"")</f>
        <v/>
      </c>
    </row>
    <row r="870" spans="1:36" x14ac:dyDescent="0.25">
      <c r="A870" s="50" t="str">
        <f t="shared" si="265"/>
        <v/>
      </c>
      <c r="B870" s="5"/>
      <c r="C870" s="6"/>
      <c r="D870" s="7"/>
      <c r="E870" s="8"/>
      <c r="F870" s="8"/>
      <c r="G870" s="58" t="str">
        <f t="shared" si="268"/>
        <v/>
      </c>
      <c r="H870" s="58" t="str">
        <f t="shared" si="268"/>
        <v/>
      </c>
      <c r="I870" s="58" t="str">
        <f t="shared" si="268"/>
        <v/>
      </c>
      <c r="K870" s="100" t="str">
        <f t="shared" si="263"/>
        <v/>
      </c>
      <c r="U870" s="101"/>
      <c r="V870" s="63" t="str">
        <f t="shared" si="253"/>
        <v/>
      </c>
      <c r="W870" s="63" t="str">
        <f t="shared" si="254"/>
        <v/>
      </c>
      <c r="X870" s="63" t="str">
        <f t="shared" si="255"/>
        <v/>
      </c>
      <c r="Y870" s="63" t="str">
        <f t="shared" si="256"/>
        <v/>
      </c>
      <c r="Z870" s="63" t="str">
        <f t="shared" si="257"/>
        <v/>
      </c>
      <c r="AA870" s="63" t="str">
        <f t="shared" si="258"/>
        <v/>
      </c>
      <c r="AB870" s="37"/>
      <c r="AC870" s="37"/>
      <c r="AD870" s="37"/>
      <c r="AE870" s="82" t="str">
        <f t="shared" si="259"/>
        <v/>
      </c>
      <c r="AF870" s="82" t="str">
        <f t="shared" si="260"/>
        <v/>
      </c>
      <c r="AG870" s="82" t="str">
        <f t="shared" si="261"/>
        <v/>
      </c>
      <c r="AH870" s="125" t="str">
        <f t="shared" si="264"/>
        <v/>
      </c>
      <c r="AI870" s="64" t="str">
        <f t="shared" si="262"/>
        <v/>
      </c>
      <c r="AJ870" s="45" t="str">
        <f>IFERROR(IF(ISNUMBER('Opsparede løndele dec21-feb22'!K868),AI870+'Opsparede løndele dec21-feb22'!K868,AI870),"")</f>
        <v/>
      </c>
    </row>
    <row r="871" spans="1:36" x14ac:dyDescent="0.25">
      <c r="A871" s="50" t="str">
        <f t="shared" si="265"/>
        <v/>
      </c>
      <c r="B871" s="5"/>
      <c r="C871" s="6"/>
      <c r="D871" s="7"/>
      <c r="E871" s="8"/>
      <c r="F871" s="8"/>
      <c r="G871" s="58" t="str">
        <f t="shared" si="268"/>
        <v/>
      </c>
      <c r="H871" s="58" t="str">
        <f t="shared" si="268"/>
        <v/>
      </c>
      <c r="I871" s="58" t="str">
        <f t="shared" si="268"/>
        <v/>
      </c>
      <c r="K871" s="100" t="str">
        <f t="shared" si="263"/>
        <v/>
      </c>
      <c r="U871" s="101"/>
      <c r="V871" s="63" t="str">
        <f t="shared" si="253"/>
        <v/>
      </c>
      <c r="W871" s="63" t="str">
        <f t="shared" si="254"/>
        <v/>
      </c>
      <c r="X871" s="63" t="str">
        <f t="shared" si="255"/>
        <v/>
      </c>
      <c r="Y871" s="63" t="str">
        <f t="shared" si="256"/>
        <v/>
      </c>
      <c r="Z871" s="63" t="str">
        <f t="shared" si="257"/>
        <v/>
      </c>
      <c r="AA871" s="63" t="str">
        <f t="shared" si="258"/>
        <v/>
      </c>
      <c r="AB871" s="37"/>
      <c r="AC871" s="37"/>
      <c r="AD871" s="37"/>
      <c r="AE871" s="82" t="str">
        <f t="shared" si="259"/>
        <v/>
      </c>
      <c r="AF871" s="82" t="str">
        <f t="shared" si="260"/>
        <v/>
      </c>
      <c r="AG871" s="82" t="str">
        <f t="shared" si="261"/>
        <v/>
      </c>
      <c r="AH871" s="125" t="str">
        <f t="shared" si="264"/>
        <v/>
      </c>
      <c r="AI871" s="64" t="str">
        <f t="shared" si="262"/>
        <v/>
      </c>
      <c r="AJ871" s="45" t="str">
        <f>IFERROR(IF(ISNUMBER('Opsparede løndele dec21-feb22'!K869),AI871+'Opsparede løndele dec21-feb22'!K869,AI871),"")</f>
        <v/>
      </c>
    </row>
    <row r="872" spans="1:36" x14ac:dyDescent="0.25">
      <c r="A872" s="50" t="str">
        <f t="shared" si="265"/>
        <v/>
      </c>
      <c r="B872" s="5"/>
      <c r="C872" s="6"/>
      <c r="D872" s="7"/>
      <c r="E872" s="8"/>
      <c r="F872" s="8"/>
      <c r="G872" s="58" t="str">
        <f t="shared" si="268"/>
        <v/>
      </c>
      <c r="H872" s="58" t="str">
        <f t="shared" si="268"/>
        <v/>
      </c>
      <c r="I872" s="58" t="str">
        <f t="shared" si="268"/>
        <v/>
      </c>
      <c r="K872" s="100" t="str">
        <f t="shared" si="263"/>
        <v/>
      </c>
      <c r="U872" s="101"/>
      <c r="V872" s="63" t="str">
        <f t="shared" si="253"/>
        <v/>
      </c>
      <c r="W872" s="63" t="str">
        <f t="shared" si="254"/>
        <v/>
      </c>
      <c r="X872" s="63" t="str">
        <f t="shared" si="255"/>
        <v/>
      </c>
      <c r="Y872" s="63" t="str">
        <f t="shared" si="256"/>
        <v/>
      </c>
      <c r="Z872" s="63" t="str">
        <f t="shared" si="257"/>
        <v/>
      </c>
      <c r="AA872" s="63" t="str">
        <f t="shared" si="258"/>
        <v/>
      </c>
      <c r="AB872" s="37"/>
      <c r="AC872" s="37"/>
      <c r="AD872" s="37"/>
      <c r="AE872" s="82" t="str">
        <f t="shared" si="259"/>
        <v/>
      </c>
      <c r="AF872" s="82" t="str">
        <f t="shared" si="260"/>
        <v/>
      </c>
      <c r="AG872" s="82" t="str">
        <f t="shared" si="261"/>
        <v/>
      </c>
      <c r="AH872" s="125" t="str">
        <f t="shared" si="264"/>
        <v/>
      </c>
      <c r="AI872" s="64" t="str">
        <f t="shared" si="262"/>
        <v/>
      </c>
      <c r="AJ872" s="45" t="str">
        <f>IFERROR(IF(ISNUMBER('Opsparede løndele dec21-feb22'!K870),AI872+'Opsparede løndele dec21-feb22'!K870,AI872),"")</f>
        <v/>
      </c>
    </row>
    <row r="873" spans="1:36" x14ac:dyDescent="0.25">
      <c r="A873" s="50" t="str">
        <f t="shared" si="265"/>
        <v/>
      </c>
      <c r="B873" s="5"/>
      <c r="C873" s="6"/>
      <c r="D873" s="7"/>
      <c r="E873" s="8"/>
      <c r="F873" s="8"/>
      <c r="G873" s="58" t="str">
        <f t="shared" si="268"/>
        <v/>
      </c>
      <c r="H873" s="58" t="str">
        <f t="shared" si="268"/>
        <v/>
      </c>
      <c r="I873" s="58" t="str">
        <f t="shared" si="268"/>
        <v/>
      </c>
      <c r="K873" s="100" t="str">
        <f t="shared" si="263"/>
        <v/>
      </c>
      <c r="U873" s="101"/>
      <c r="V873" s="63" t="str">
        <f t="shared" si="253"/>
        <v/>
      </c>
      <c r="W873" s="63" t="str">
        <f t="shared" si="254"/>
        <v/>
      </c>
      <c r="X873" s="63" t="str">
        <f t="shared" si="255"/>
        <v/>
      </c>
      <c r="Y873" s="63" t="str">
        <f t="shared" si="256"/>
        <v/>
      </c>
      <c r="Z873" s="63" t="str">
        <f t="shared" si="257"/>
        <v/>
      </c>
      <c r="AA873" s="63" t="str">
        <f t="shared" si="258"/>
        <v/>
      </c>
      <c r="AB873" s="37"/>
      <c r="AC873" s="37"/>
      <c r="AD873" s="37"/>
      <c r="AE873" s="82" t="str">
        <f t="shared" si="259"/>
        <v/>
      </c>
      <c r="AF873" s="82" t="str">
        <f t="shared" si="260"/>
        <v/>
      </c>
      <c r="AG873" s="82" t="str">
        <f t="shared" si="261"/>
        <v/>
      </c>
      <c r="AH873" s="125" t="str">
        <f t="shared" si="264"/>
        <v/>
      </c>
      <c r="AI873" s="64" t="str">
        <f t="shared" si="262"/>
        <v/>
      </c>
      <c r="AJ873" s="45" t="str">
        <f>IFERROR(IF(ISNUMBER('Opsparede løndele dec21-feb22'!K871),AI873+'Opsparede løndele dec21-feb22'!K871,AI873),"")</f>
        <v/>
      </c>
    </row>
    <row r="874" spans="1:36" x14ac:dyDescent="0.25">
      <c r="A874" s="50" t="str">
        <f t="shared" si="265"/>
        <v/>
      </c>
      <c r="B874" s="5"/>
      <c r="C874" s="6"/>
      <c r="D874" s="7"/>
      <c r="E874" s="8"/>
      <c r="F874" s="8"/>
      <c r="G874" s="58" t="str">
        <f t="shared" si="268"/>
        <v/>
      </c>
      <c r="H874" s="58" t="str">
        <f t="shared" si="268"/>
        <v/>
      </c>
      <c r="I874" s="58" t="str">
        <f t="shared" si="268"/>
        <v/>
      </c>
      <c r="K874" s="100" t="str">
        <f t="shared" si="263"/>
        <v/>
      </c>
      <c r="U874" s="101"/>
      <c r="V874" s="63" t="str">
        <f t="shared" si="253"/>
        <v/>
      </c>
      <c r="W874" s="63" t="str">
        <f t="shared" si="254"/>
        <v/>
      </c>
      <c r="X874" s="63" t="str">
        <f t="shared" si="255"/>
        <v/>
      </c>
      <c r="Y874" s="63" t="str">
        <f t="shared" si="256"/>
        <v/>
      </c>
      <c r="Z874" s="63" t="str">
        <f t="shared" si="257"/>
        <v/>
      </c>
      <c r="AA874" s="63" t="str">
        <f t="shared" si="258"/>
        <v/>
      </c>
      <c r="AB874" s="37"/>
      <c r="AC874" s="37"/>
      <c r="AD874" s="37"/>
      <c r="AE874" s="82" t="str">
        <f t="shared" si="259"/>
        <v/>
      </c>
      <c r="AF874" s="82" t="str">
        <f t="shared" si="260"/>
        <v/>
      </c>
      <c r="AG874" s="82" t="str">
        <f t="shared" si="261"/>
        <v/>
      </c>
      <c r="AH874" s="125" t="str">
        <f t="shared" si="264"/>
        <v/>
      </c>
      <c r="AI874" s="64" t="str">
        <f t="shared" si="262"/>
        <v/>
      </c>
      <c r="AJ874" s="45" t="str">
        <f>IFERROR(IF(ISNUMBER('Opsparede løndele dec21-feb22'!K872),AI874+'Opsparede løndele dec21-feb22'!K872,AI874),"")</f>
        <v/>
      </c>
    </row>
    <row r="875" spans="1:36" x14ac:dyDescent="0.25">
      <c r="A875" s="50" t="str">
        <f t="shared" si="265"/>
        <v/>
      </c>
      <c r="B875" s="5"/>
      <c r="C875" s="6"/>
      <c r="D875" s="7"/>
      <c r="E875" s="8"/>
      <c r="F875" s="8"/>
      <c r="G875" s="58" t="str">
        <f t="shared" si="268"/>
        <v/>
      </c>
      <c r="H875" s="58" t="str">
        <f t="shared" si="268"/>
        <v/>
      </c>
      <c r="I875" s="58" t="str">
        <f t="shared" si="268"/>
        <v/>
      </c>
      <c r="K875" s="100" t="str">
        <f t="shared" si="263"/>
        <v/>
      </c>
      <c r="U875" s="101"/>
      <c r="V875" s="63" t="str">
        <f t="shared" si="253"/>
        <v/>
      </c>
      <c r="W875" s="63" t="str">
        <f t="shared" si="254"/>
        <v/>
      </c>
      <c r="X875" s="63" t="str">
        <f t="shared" si="255"/>
        <v/>
      </c>
      <c r="Y875" s="63" t="str">
        <f t="shared" si="256"/>
        <v/>
      </c>
      <c r="Z875" s="63" t="str">
        <f t="shared" si="257"/>
        <v/>
      </c>
      <c r="AA875" s="63" t="str">
        <f t="shared" si="258"/>
        <v/>
      </c>
      <c r="AB875" s="37"/>
      <c r="AC875" s="37"/>
      <c r="AD875" s="37"/>
      <c r="AE875" s="82" t="str">
        <f t="shared" si="259"/>
        <v/>
      </c>
      <c r="AF875" s="82" t="str">
        <f t="shared" si="260"/>
        <v/>
      </c>
      <c r="AG875" s="82" t="str">
        <f t="shared" si="261"/>
        <v/>
      </c>
      <c r="AH875" s="125" t="str">
        <f t="shared" si="264"/>
        <v/>
      </c>
      <c r="AI875" s="64" t="str">
        <f t="shared" si="262"/>
        <v/>
      </c>
      <c r="AJ875" s="45" t="str">
        <f>IFERROR(IF(ISNUMBER('Opsparede løndele dec21-feb22'!K873),AI875+'Opsparede løndele dec21-feb22'!K873,AI875),"")</f>
        <v/>
      </c>
    </row>
    <row r="876" spans="1:36" x14ac:dyDescent="0.25">
      <c r="A876" s="50" t="str">
        <f t="shared" si="265"/>
        <v/>
      </c>
      <c r="B876" s="5"/>
      <c r="C876" s="6"/>
      <c r="D876" s="7"/>
      <c r="E876" s="8"/>
      <c r="F876" s="8"/>
      <c r="G876" s="58" t="str">
        <f t="shared" si="268"/>
        <v/>
      </c>
      <c r="H876" s="58" t="str">
        <f t="shared" si="268"/>
        <v/>
      </c>
      <c r="I876" s="58" t="str">
        <f t="shared" si="268"/>
        <v/>
      </c>
      <c r="K876" s="100" t="str">
        <f t="shared" si="263"/>
        <v/>
      </c>
      <c r="U876" s="101"/>
      <c r="V876" s="63" t="str">
        <f t="shared" si="253"/>
        <v/>
      </c>
      <c r="W876" s="63" t="str">
        <f t="shared" si="254"/>
        <v/>
      </c>
      <c r="X876" s="63" t="str">
        <f t="shared" si="255"/>
        <v/>
      </c>
      <c r="Y876" s="63" t="str">
        <f t="shared" si="256"/>
        <v/>
      </c>
      <c r="Z876" s="63" t="str">
        <f t="shared" si="257"/>
        <v/>
      </c>
      <c r="AA876" s="63" t="str">
        <f t="shared" si="258"/>
        <v/>
      </c>
      <c r="AB876" s="37"/>
      <c r="AC876" s="37"/>
      <c r="AD876" s="37"/>
      <c r="AE876" s="82" t="str">
        <f t="shared" si="259"/>
        <v/>
      </c>
      <c r="AF876" s="82" t="str">
        <f t="shared" si="260"/>
        <v/>
      </c>
      <c r="AG876" s="82" t="str">
        <f t="shared" si="261"/>
        <v/>
      </c>
      <c r="AH876" s="125" t="str">
        <f t="shared" si="264"/>
        <v/>
      </c>
      <c r="AI876" s="64" t="str">
        <f t="shared" si="262"/>
        <v/>
      </c>
      <c r="AJ876" s="45" t="str">
        <f>IFERROR(IF(ISNUMBER('Opsparede løndele dec21-feb22'!K874),AI876+'Opsparede løndele dec21-feb22'!K874,AI876),"")</f>
        <v/>
      </c>
    </row>
    <row r="877" spans="1:36" x14ac:dyDescent="0.25">
      <c r="A877" s="50" t="str">
        <f t="shared" si="265"/>
        <v/>
      </c>
      <c r="B877" s="5"/>
      <c r="C877" s="6"/>
      <c r="D877" s="7"/>
      <c r="E877" s="8"/>
      <c r="F877" s="8"/>
      <c r="G877" s="58" t="str">
        <f t="shared" ref="G877:I886" si="269">IF(AND(ISNUMBER($E877),ISNUMBER($F877)),MAX(MIN(NETWORKDAYS(IF($E877&lt;=VLOOKUP(G$6,Matrix_antal_dage,5,FALSE),VLOOKUP(G$6,Matrix_antal_dage,5,FALSE),$E877),IF($F877&gt;=VLOOKUP(G$6,Matrix_antal_dage,6,FALSE),VLOOKUP(G$6,Matrix_antal_dage,6,FALSE),$F877),helligdage),VLOOKUP(G$6,Matrix_antal_dage,7,FALSE)),0),"")</f>
        <v/>
      </c>
      <c r="H877" s="58" t="str">
        <f t="shared" si="269"/>
        <v/>
      </c>
      <c r="I877" s="58" t="str">
        <f t="shared" si="269"/>
        <v/>
      </c>
      <c r="K877" s="100" t="str">
        <f t="shared" si="263"/>
        <v/>
      </c>
      <c r="U877" s="101"/>
      <c r="V877" s="63" t="str">
        <f t="shared" si="253"/>
        <v/>
      </c>
      <c r="W877" s="63" t="str">
        <f t="shared" si="254"/>
        <v/>
      </c>
      <c r="X877" s="63" t="str">
        <f t="shared" si="255"/>
        <v/>
      </c>
      <c r="Y877" s="63" t="str">
        <f t="shared" si="256"/>
        <v/>
      </c>
      <c r="Z877" s="63" t="str">
        <f t="shared" si="257"/>
        <v/>
      </c>
      <c r="AA877" s="63" t="str">
        <f t="shared" si="258"/>
        <v/>
      </c>
      <c r="AB877" s="37"/>
      <c r="AC877" s="37"/>
      <c r="AD877" s="37"/>
      <c r="AE877" s="82" t="str">
        <f t="shared" si="259"/>
        <v/>
      </c>
      <c r="AF877" s="82" t="str">
        <f t="shared" si="260"/>
        <v/>
      </c>
      <c r="AG877" s="82" t="str">
        <f t="shared" si="261"/>
        <v/>
      </c>
      <c r="AH877" s="125" t="str">
        <f t="shared" si="264"/>
        <v/>
      </c>
      <c r="AI877" s="64" t="str">
        <f t="shared" si="262"/>
        <v/>
      </c>
      <c r="AJ877" s="45" t="str">
        <f>IFERROR(IF(ISNUMBER('Opsparede løndele dec21-feb22'!K875),AI877+'Opsparede løndele dec21-feb22'!K875,AI877),"")</f>
        <v/>
      </c>
    </row>
    <row r="878" spans="1:36" x14ac:dyDescent="0.25">
      <c r="A878" s="50" t="str">
        <f t="shared" si="265"/>
        <v/>
      </c>
      <c r="B878" s="5"/>
      <c r="C878" s="6"/>
      <c r="D878" s="7"/>
      <c r="E878" s="8"/>
      <c r="F878" s="8"/>
      <c r="G878" s="58" t="str">
        <f t="shared" si="269"/>
        <v/>
      </c>
      <c r="H878" s="58" t="str">
        <f t="shared" si="269"/>
        <v/>
      </c>
      <c r="I878" s="58" t="str">
        <f t="shared" si="269"/>
        <v/>
      </c>
      <c r="K878" s="100" t="str">
        <f t="shared" si="263"/>
        <v/>
      </c>
      <c r="U878" s="101"/>
      <c r="V878" s="63" t="str">
        <f t="shared" si="253"/>
        <v/>
      </c>
      <c r="W878" s="63" t="str">
        <f t="shared" si="254"/>
        <v/>
      </c>
      <c r="X878" s="63" t="str">
        <f t="shared" si="255"/>
        <v/>
      </c>
      <c r="Y878" s="63" t="str">
        <f t="shared" si="256"/>
        <v/>
      </c>
      <c r="Z878" s="63" t="str">
        <f t="shared" si="257"/>
        <v/>
      </c>
      <c r="AA878" s="63" t="str">
        <f t="shared" si="258"/>
        <v/>
      </c>
      <c r="AB878" s="37"/>
      <c r="AC878" s="37"/>
      <c r="AD878" s="37"/>
      <c r="AE878" s="82" t="str">
        <f t="shared" si="259"/>
        <v/>
      </c>
      <c r="AF878" s="82" t="str">
        <f t="shared" si="260"/>
        <v/>
      </c>
      <c r="AG878" s="82" t="str">
        <f t="shared" si="261"/>
        <v/>
      </c>
      <c r="AH878" s="125" t="str">
        <f t="shared" si="264"/>
        <v/>
      </c>
      <c r="AI878" s="64" t="str">
        <f t="shared" si="262"/>
        <v/>
      </c>
      <c r="AJ878" s="45" t="str">
        <f>IFERROR(IF(ISNUMBER('Opsparede løndele dec21-feb22'!K876),AI878+'Opsparede løndele dec21-feb22'!K876,AI878),"")</f>
        <v/>
      </c>
    </row>
    <row r="879" spans="1:36" x14ac:dyDescent="0.25">
      <c r="A879" s="50" t="str">
        <f t="shared" si="265"/>
        <v/>
      </c>
      <c r="B879" s="5"/>
      <c r="C879" s="6"/>
      <c r="D879" s="7"/>
      <c r="E879" s="8"/>
      <c r="F879" s="8"/>
      <c r="G879" s="58" t="str">
        <f t="shared" si="269"/>
        <v/>
      </c>
      <c r="H879" s="58" t="str">
        <f t="shared" si="269"/>
        <v/>
      </c>
      <c r="I879" s="58" t="str">
        <f t="shared" si="269"/>
        <v/>
      </c>
      <c r="K879" s="100" t="str">
        <f t="shared" si="263"/>
        <v/>
      </c>
      <c r="U879" s="101"/>
      <c r="V879" s="63" t="str">
        <f t="shared" si="253"/>
        <v/>
      </c>
      <c r="W879" s="63" t="str">
        <f t="shared" si="254"/>
        <v/>
      </c>
      <c r="X879" s="63" t="str">
        <f t="shared" si="255"/>
        <v/>
      </c>
      <c r="Y879" s="63" t="str">
        <f t="shared" si="256"/>
        <v/>
      </c>
      <c r="Z879" s="63" t="str">
        <f t="shared" si="257"/>
        <v/>
      </c>
      <c r="AA879" s="63" t="str">
        <f t="shared" si="258"/>
        <v/>
      </c>
      <c r="AB879" s="37"/>
      <c r="AC879" s="37"/>
      <c r="AD879" s="37"/>
      <c r="AE879" s="82" t="str">
        <f t="shared" si="259"/>
        <v/>
      </c>
      <c r="AF879" s="82" t="str">
        <f t="shared" si="260"/>
        <v/>
      </c>
      <c r="AG879" s="82" t="str">
        <f t="shared" si="261"/>
        <v/>
      </c>
      <c r="AH879" s="125" t="str">
        <f t="shared" si="264"/>
        <v/>
      </c>
      <c r="AI879" s="64" t="str">
        <f t="shared" si="262"/>
        <v/>
      </c>
      <c r="AJ879" s="45" t="str">
        <f>IFERROR(IF(ISNUMBER('Opsparede løndele dec21-feb22'!K877),AI879+'Opsparede løndele dec21-feb22'!K877,AI879),"")</f>
        <v/>
      </c>
    </row>
    <row r="880" spans="1:36" x14ac:dyDescent="0.25">
      <c r="A880" s="50" t="str">
        <f t="shared" si="265"/>
        <v/>
      </c>
      <c r="B880" s="5"/>
      <c r="C880" s="6"/>
      <c r="D880" s="7"/>
      <c r="E880" s="8"/>
      <c r="F880" s="8"/>
      <c r="G880" s="58" t="str">
        <f t="shared" si="269"/>
        <v/>
      </c>
      <c r="H880" s="58" t="str">
        <f t="shared" si="269"/>
        <v/>
      </c>
      <c r="I880" s="58" t="str">
        <f t="shared" si="269"/>
        <v/>
      </c>
      <c r="K880" s="100" t="str">
        <f t="shared" si="263"/>
        <v/>
      </c>
      <c r="U880" s="101"/>
      <c r="V880" s="63" t="str">
        <f t="shared" si="253"/>
        <v/>
      </c>
      <c r="W880" s="63" t="str">
        <f t="shared" si="254"/>
        <v/>
      </c>
      <c r="X880" s="63" t="str">
        <f t="shared" si="255"/>
        <v/>
      </c>
      <c r="Y880" s="63" t="str">
        <f t="shared" si="256"/>
        <v/>
      </c>
      <c r="Z880" s="63" t="str">
        <f t="shared" si="257"/>
        <v/>
      </c>
      <c r="AA880" s="63" t="str">
        <f t="shared" si="258"/>
        <v/>
      </c>
      <c r="AB880" s="37"/>
      <c r="AC880" s="37"/>
      <c r="AD880" s="37"/>
      <c r="AE880" s="82" t="str">
        <f t="shared" si="259"/>
        <v/>
      </c>
      <c r="AF880" s="82" t="str">
        <f t="shared" si="260"/>
        <v/>
      </c>
      <c r="AG880" s="82" t="str">
        <f t="shared" si="261"/>
        <v/>
      </c>
      <c r="AH880" s="125" t="str">
        <f t="shared" si="264"/>
        <v/>
      </c>
      <c r="AI880" s="64" t="str">
        <f t="shared" si="262"/>
        <v/>
      </c>
      <c r="AJ880" s="45" t="str">
        <f>IFERROR(IF(ISNUMBER('Opsparede løndele dec21-feb22'!K878),AI880+'Opsparede løndele dec21-feb22'!K878,AI880),"")</f>
        <v/>
      </c>
    </row>
    <row r="881" spans="1:36" x14ac:dyDescent="0.25">
      <c r="A881" s="50" t="str">
        <f t="shared" si="265"/>
        <v/>
      </c>
      <c r="B881" s="5"/>
      <c r="C881" s="6"/>
      <c r="D881" s="7"/>
      <c r="E881" s="8"/>
      <c r="F881" s="8"/>
      <c r="G881" s="58" t="str">
        <f t="shared" si="269"/>
        <v/>
      </c>
      <c r="H881" s="58" t="str">
        <f t="shared" si="269"/>
        <v/>
      </c>
      <c r="I881" s="58" t="str">
        <f t="shared" si="269"/>
        <v/>
      </c>
      <c r="K881" s="100" t="str">
        <f t="shared" si="263"/>
        <v/>
      </c>
      <c r="U881" s="101"/>
      <c r="V881" s="63" t="str">
        <f t="shared" si="253"/>
        <v/>
      </c>
      <c r="W881" s="63" t="str">
        <f t="shared" si="254"/>
        <v/>
      </c>
      <c r="X881" s="63" t="str">
        <f t="shared" si="255"/>
        <v/>
      </c>
      <c r="Y881" s="63" t="str">
        <f t="shared" si="256"/>
        <v/>
      </c>
      <c r="Z881" s="63" t="str">
        <f t="shared" si="257"/>
        <v/>
      </c>
      <c r="AA881" s="63" t="str">
        <f t="shared" si="258"/>
        <v/>
      </c>
      <c r="AB881" s="37"/>
      <c r="AC881" s="37"/>
      <c r="AD881" s="37"/>
      <c r="AE881" s="82" t="str">
        <f t="shared" si="259"/>
        <v/>
      </c>
      <c r="AF881" s="82" t="str">
        <f t="shared" si="260"/>
        <v/>
      </c>
      <c r="AG881" s="82" t="str">
        <f t="shared" si="261"/>
        <v/>
      </c>
      <c r="AH881" s="125" t="str">
        <f t="shared" si="264"/>
        <v/>
      </c>
      <c r="AI881" s="64" t="str">
        <f t="shared" si="262"/>
        <v/>
      </c>
      <c r="AJ881" s="45" t="str">
        <f>IFERROR(IF(ISNUMBER('Opsparede løndele dec21-feb22'!K879),AI881+'Opsparede løndele dec21-feb22'!K879,AI881),"")</f>
        <v/>
      </c>
    </row>
    <row r="882" spans="1:36" x14ac:dyDescent="0.25">
      <c r="A882" s="50" t="str">
        <f t="shared" si="265"/>
        <v/>
      </c>
      <c r="B882" s="5"/>
      <c r="C882" s="6"/>
      <c r="D882" s="7"/>
      <c r="E882" s="8"/>
      <c r="F882" s="8"/>
      <c r="G882" s="58" t="str">
        <f t="shared" si="269"/>
        <v/>
      </c>
      <c r="H882" s="58" t="str">
        <f t="shared" si="269"/>
        <v/>
      </c>
      <c r="I882" s="58" t="str">
        <f t="shared" si="269"/>
        <v/>
      </c>
      <c r="K882" s="100" t="str">
        <f t="shared" si="263"/>
        <v/>
      </c>
      <c r="U882" s="101"/>
      <c r="V882" s="63" t="str">
        <f t="shared" si="253"/>
        <v/>
      </c>
      <c r="W882" s="63" t="str">
        <f t="shared" si="254"/>
        <v/>
      </c>
      <c r="X882" s="63" t="str">
        <f t="shared" si="255"/>
        <v/>
      </c>
      <c r="Y882" s="63" t="str">
        <f t="shared" si="256"/>
        <v/>
      </c>
      <c r="Z882" s="63" t="str">
        <f t="shared" si="257"/>
        <v/>
      </c>
      <c r="AA882" s="63" t="str">
        <f t="shared" si="258"/>
        <v/>
      </c>
      <c r="AB882" s="37"/>
      <c r="AC882" s="37"/>
      <c r="AD882" s="37"/>
      <c r="AE882" s="82" t="str">
        <f t="shared" si="259"/>
        <v/>
      </c>
      <c r="AF882" s="82" t="str">
        <f t="shared" si="260"/>
        <v/>
      </c>
      <c r="AG882" s="82" t="str">
        <f t="shared" si="261"/>
        <v/>
      </c>
      <c r="AH882" s="125" t="str">
        <f t="shared" si="264"/>
        <v/>
      </c>
      <c r="AI882" s="64" t="str">
        <f t="shared" si="262"/>
        <v/>
      </c>
      <c r="AJ882" s="45" t="str">
        <f>IFERROR(IF(ISNUMBER('Opsparede løndele dec21-feb22'!K880),AI882+'Opsparede løndele dec21-feb22'!K880,AI882),"")</f>
        <v/>
      </c>
    </row>
    <row r="883" spans="1:36" x14ac:dyDescent="0.25">
      <c r="A883" s="50" t="str">
        <f t="shared" si="265"/>
        <v/>
      </c>
      <c r="B883" s="5"/>
      <c r="C883" s="6"/>
      <c r="D883" s="7"/>
      <c r="E883" s="8"/>
      <c r="F883" s="8"/>
      <c r="G883" s="58" t="str">
        <f t="shared" si="269"/>
        <v/>
      </c>
      <c r="H883" s="58" t="str">
        <f t="shared" si="269"/>
        <v/>
      </c>
      <c r="I883" s="58" t="str">
        <f t="shared" si="269"/>
        <v/>
      </c>
      <c r="K883" s="100" t="str">
        <f t="shared" si="263"/>
        <v/>
      </c>
      <c r="U883" s="101"/>
      <c r="V883" s="63" t="str">
        <f t="shared" si="253"/>
        <v/>
      </c>
      <c r="W883" s="63" t="str">
        <f t="shared" si="254"/>
        <v/>
      </c>
      <c r="X883" s="63" t="str">
        <f t="shared" si="255"/>
        <v/>
      </c>
      <c r="Y883" s="63" t="str">
        <f t="shared" si="256"/>
        <v/>
      </c>
      <c r="Z883" s="63" t="str">
        <f t="shared" si="257"/>
        <v/>
      </c>
      <c r="AA883" s="63" t="str">
        <f t="shared" si="258"/>
        <v/>
      </c>
      <c r="AB883" s="37"/>
      <c r="AC883" s="37"/>
      <c r="AD883" s="37"/>
      <c r="AE883" s="82" t="str">
        <f t="shared" si="259"/>
        <v/>
      </c>
      <c r="AF883" s="82" t="str">
        <f t="shared" si="260"/>
        <v/>
      </c>
      <c r="AG883" s="82" t="str">
        <f t="shared" si="261"/>
        <v/>
      </c>
      <c r="AH883" s="125" t="str">
        <f t="shared" si="264"/>
        <v/>
      </c>
      <c r="AI883" s="64" t="str">
        <f t="shared" si="262"/>
        <v/>
      </c>
      <c r="AJ883" s="45" t="str">
        <f>IFERROR(IF(ISNUMBER('Opsparede løndele dec21-feb22'!K881),AI883+'Opsparede løndele dec21-feb22'!K881,AI883),"")</f>
        <v/>
      </c>
    </row>
    <row r="884" spans="1:36" x14ac:dyDescent="0.25">
      <c r="A884" s="50" t="str">
        <f t="shared" si="265"/>
        <v/>
      </c>
      <c r="B884" s="5"/>
      <c r="C884" s="6"/>
      <c r="D884" s="7"/>
      <c r="E884" s="8"/>
      <c r="F884" s="8"/>
      <c r="G884" s="58" t="str">
        <f t="shared" si="269"/>
        <v/>
      </c>
      <c r="H884" s="58" t="str">
        <f t="shared" si="269"/>
        <v/>
      </c>
      <c r="I884" s="58" t="str">
        <f t="shared" si="269"/>
        <v/>
      </c>
      <c r="K884" s="100" t="str">
        <f t="shared" si="263"/>
        <v/>
      </c>
      <c r="U884" s="101"/>
      <c r="V884" s="63" t="str">
        <f t="shared" si="253"/>
        <v/>
      </c>
      <c r="W884" s="63" t="str">
        <f t="shared" si="254"/>
        <v/>
      </c>
      <c r="X884" s="63" t="str">
        <f t="shared" si="255"/>
        <v/>
      </c>
      <c r="Y884" s="63" t="str">
        <f t="shared" si="256"/>
        <v/>
      </c>
      <c r="Z884" s="63" t="str">
        <f t="shared" si="257"/>
        <v/>
      </c>
      <c r="AA884" s="63" t="str">
        <f t="shared" si="258"/>
        <v/>
      </c>
      <c r="AB884" s="37"/>
      <c r="AC884" s="37"/>
      <c r="AD884" s="37"/>
      <c r="AE884" s="82" t="str">
        <f t="shared" si="259"/>
        <v/>
      </c>
      <c r="AF884" s="82" t="str">
        <f t="shared" si="260"/>
        <v/>
      </c>
      <c r="AG884" s="82" t="str">
        <f t="shared" si="261"/>
        <v/>
      </c>
      <c r="AH884" s="125" t="str">
        <f t="shared" si="264"/>
        <v/>
      </c>
      <c r="AI884" s="64" t="str">
        <f t="shared" si="262"/>
        <v/>
      </c>
      <c r="AJ884" s="45" t="str">
        <f>IFERROR(IF(ISNUMBER('Opsparede løndele dec21-feb22'!K882),AI884+'Opsparede løndele dec21-feb22'!K882,AI884),"")</f>
        <v/>
      </c>
    </row>
    <row r="885" spans="1:36" x14ac:dyDescent="0.25">
      <c r="A885" s="50" t="str">
        <f t="shared" si="265"/>
        <v/>
      </c>
      <c r="B885" s="5"/>
      <c r="C885" s="6"/>
      <c r="D885" s="7"/>
      <c r="E885" s="8"/>
      <c r="F885" s="8"/>
      <c r="G885" s="58" t="str">
        <f t="shared" si="269"/>
        <v/>
      </c>
      <c r="H885" s="58" t="str">
        <f t="shared" si="269"/>
        <v/>
      </c>
      <c r="I885" s="58" t="str">
        <f t="shared" si="269"/>
        <v/>
      </c>
      <c r="K885" s="100" t="str">
        <f t="shared" si="263"/>
        <v/>
      </c>
      <c r="U885" s="101"/>
      <c r="V885" s="63" t="str">
        <f t="shared" si="253"/>
        <v/>
      </c>
      <c r="W885" s="63" t="str">
        <f t="shared" si="254"/>
        <v/>
      </c>
      <c r="X885" s="63" t="str">
        <f t="shared" si="255"/>
        <v/>
      </c>
      <c r="Y885" s="63" t="str">
        <f t="shared" si="256"/>
        <v/>
      </c>
      <c r="Z885" s="63" t="str">
        <f t="shared" si="257"/>
        <v/>
      </c>
      <c r="AA885" s="63" t="str">
        <f t="shared" si="258"/>
        <v/>
      </c>
      <c r="AB885" s="37"/>
      <c r="AC885" s="37"/>
      <c r="AD885" s="37"/>
      <c r="AE885" s="82" t="str">
        <f t="shared" si="259"/>
        <v/>
      </c>
      <c r="AF885" s="82" t="str">
        <f t="shared" si="260"/>
        <v/>
      </c>
      <c r="AG885" s="82" t="str">
        <f t="shared" si="261"/>
        <v/>
      </c>
      <c r="AH885" s="125" t="str">
        <f t="shared" si="264"/>
        <v/>
      </c>
      <c r="AI885" s="64" t="str">
        <f t="shared" si="262"/>
        <v/>
      </c>
      <c r="AJ885" s="45" t="str">
        <f>IFERROR(IF(ISNUMBER('Opsparede løndele dec21-feb22'!K883),AI885+'Opsparede løndele dec21-feb22'!K883,AI885),"")</f>
        <v/>
      </c>
    </row>
    <row r="886" spans="1:36" x14ac:dyDescent="0.25">
      <c r="A886" s="50" t="str">
        <f t="shared" si="265"/>
        <v/>
      </c>
      <c r="B886" s="5"/>
      <c r="C886" s="6"/>
      <c r="D886" s="7"/>
      <c r="E886" s="8"/>
      <c r="F886" s="8"/>
      <c r="G886" s="58" t="str">
        <f t="shared" si="269"/>
        <v/>
      </c>
      <c r="H886" s="58" t="str">
        <f t="shared" si="269"/>
        <v/>
      </c>
      <c r="I886" s="58" t="str">
        <f t="shared" si="269"/>
        <v/>
      </c>
      <c r="K886" s="100" t="str">
        <f t="shared" si="263"/>
        <v/>
      </c>
      <c r="U886" s="101"/>
      <c r="V886" s="63" t="str">
        <f t="shared" si="253"/>
        <v/>
      </c>
      <c r="W886" s="63" t="str">
        <f t="shared" si="254"/>
        <v/>
      </c>
      <c r="X886" s="63" t="str">
        <f t="shared" si="255"/>
        <v/>
      </c>
      <c r="Y886" s="63" t="str">
        <f t="shared" si="256"/>
        <v/>
      </c>
      <c r="Z886" s="63" t="str">
        <f t="shared" si="257"/>
        <v/>
      </c>
      <c r="AA886" s="63" t="str">
        <f t="shared" si="258"/>
        <v/>
      </c>
      <c r="AB886" s="37"/>
      <c r="AC886" s="37"/>
      <c r="AD886" s="37"/>
      <c r="AE886" s="82" t="str">
        <f t="shared" si="259"/>
        <v/>
      </c>
      <c r="AF886" s="82" t="str">
        <f t="shared" si="260"/>
        <v/>
      </c>
      <c r="AG886" s="82" t="str">
        <f t="shared" si="261"/>
        <v/>
      </c>
      <c r="AH886" s="125" t="str">
        <f t="shared" si="264"/>
        <v/>
      </c>
      <c r="AI886" s="64" t="str">
        <f t="shared" si="262"/>
        <v/>
      </c>
      <c r="AJ886" s="45" t="str">
        <f>IFERROR(IF(ISNUMBER('Opsparede løndele dec21-feb22'!K884),AI886+'Opsparede løndele dec21-feb22'!K884,AI886),"")</f>
        <v/>
      </c>
    </row>
    <row r="887" spans="1:36" x14ac:dyDescent="0.25">
      <c r="A887" s="50" t="str">
        <f t="shared" si="265"/>
        <v/>
      </c>
      <c r="B887" s="5"/>
      <c r="C887" s="6"/>
      <c r="D887" s="7"/>
      <c r="E887" s="8"/>
      <c r="F887" s="8"/>
      <c r="G887" s="58" t="str">
        <f t="shared" ref="G887:I896" si="270">IF(AND(ISNUMBER($E887),ISNUMBER($F887)),MAX(MIN(NETWORKDAYS(IF($E887&lt;=VLOOKUP(G$6,Matrix_antal_dage,5,FALSE),VLOOKUP(G$6,Matrix_antal_dage,5,FALSE),$E887),IF($F887&gt;=VLOOKUP(G$6,Matrix_antal_dage,6,FALSE),VLOOKUP(G$6,Matrix_antal_dage,6,FALSE),$F887),helligdage),VLOOKUP(G$6,Matrix_antal_dage,7,FALSE)),0),"")</f>
        <v/>
      </c>
      <c r="H887" s="58" t="str">
        <f t="shared" si="270"/>
        <v/>
      </c>
      <c r="I887" s="58" t="str">
        <f t="shared" si="270"/>
        <v/>
      </c>
      <c r="K887" s="100" t="str">
        <f t="shared" si="263"/>
        <v/>
      </c>
      <c r="U887" s="101"/>
      <c r="V887" s="63" t="str">
        <f t="shared" si="253"/>
        <v/>
      </c>
      <c r="W887" s="63" t="str">
        <f t="shared" si="254"/>
        <v/>
      </c>
      <c r="X887" s="63" t="str">
        <f t="shared" si="255"/>
        <v/>
      </c>
      <c r="Y887" s="63" t="str">
        <f t="shared" si="256"/>
        <v/>
      </c>
      <c r="Z887" s="63" t="str">
        <f t="shared" si="257"/>
        <v/>
      </c>
      <c r="AA887" s="63" t="str">
        <f t="shared" si="258"/>
        <v/>
      </c>
      <c r="AB887" s="37"/>
      <c r="AC887" s="37"/>
      <c r="AD887" s="37"/>
      <c r="AE887" s="82" t="str">
        <f t="shared" si="259"/>
        <v/>
      </c>
      <c r="AF887" s="82" t="str">
        <f t="shared" si="260"/>
        <v/>
      </c>
      <c r="AG887" s="82" t="str">
        <f t="shared" si="261"/>
        <v/>
      </c>
      <c r="AH887" s="125" t="str">
        <f t="shared" si="264"/>
        <v/>
      </c>
      <c r="AI887" s="64" t="str">
        <f t="shared" si="262"/>
        <v/>
      </c>
      <c r="AJ887" s="45" t="str">
        <f>IFERROR(IF(ISNUMBER('Opsparede løndele dec21-feb22'!K885),AI887+'Opsparede løndele dec21-feb22'!K885,AI887),"")</f>
        <v/>
      </c>
    </row>
    <row r="888" spans="1:36" x14ac:dyDescent="0.25">
      <c r="A888" s="50" t="str">
        <f t="shared" si="265"/>
        <v/>
      </c>
      <c r="B888" s="5"/>
      <c r="C888" s="6"/>
      <c r="D888" s="7"/>
      <c r="E888" s="8"/>
      <c r="F888" s="8"/>
      <c r="G888" s="58" t="str">
        <f t="shared" si="270"/>
        <v/>
      </c>
      <c r="H888" s="58" t="str">
        <f t="shared" si="270"/>
        <v/>
      </c>
      <c r="I888" s="58" t="str">
        <f t="shared" si="270"/>
        <v/>
      </c>
      <c r="K888" s="100" t="str">
        <f t="shared" si="263"/>
        <v/>
      </c>
      <c r="U888" s="101"/>
      <c r="V888" s="63" t="str">
        <f t="shared" si="253"/>
        <v/>
      </c>
      <c r="W888" s="63" t="str">
        <f t="shared" si="254"/>
        <v/>
      </c>
      <c r="X888" s="63" t="str">
        <f t="shared" si="255"/>
        <v/>
      </c>
      <c r="Y888" s="63" t="str">
        <f t="shared" si="256"/>
        <v/>
      </c>
      <c r="Z888" s="63" t="str">
        <f t="shared" si="257"/>
        <v/>
      </c>
      <c r="AA888" s="63" t="str">
        <f t="shared" si="258"/>
        <v/>
      </c>
      <c r="AB888" s="37"/>
      <c r="AC888" s="37"/>
      <c r="AD888" s="37"/>
      <c r="AE888" s="82" t="str">
        <f t="shared" si="259"/>
        <v/>
      </c>
      <c r="AF888" s="82" t="str">
        <f t="shared" si="260"/>
        <v/>
      </c>
      <c r="AG888" s="82" t="str">
        <f t="shared" si="261"/>
        <v/>
      </c>
      <c r="AH888" s="125" t="str">
        <f t="shared" si="264"/>
        <v/>
      </c>
      <c r="AI888" s="64" t="str">
        <f t="shared" si="262"/>
        <v/>
      </c>
      <c r="AJ888" s="45" t="str">
        <f>IFERROR(IF(ISNUMBER('Opsparede løndele dec21-feb22'!K886),AI888+'Opsparede løndele dec21-feb22'!K886,AI888),"")</f>
        <v/>
      </c>
    </row>
    <row r="889" spans="1:36" x14ac:dyDescent="0.25">
      <c r="A889" s="50" t="str">
        <f t="shared" si="265"/>
        <v/>
      </c>
      <c r="B889" s="5"/>
      <c r="C889" s="6"/>
      <c r="D889" s="7"/>
      <c r="E889" s="8"/>
      <c r="F889" s="8"/>
      <c r="G889" s="58" t="str">
        <f t="shared" si="270"/>
        <v/>
      </c>
      <c r="H889" s="58" t="str">
        <f t="shared" si="270"/>
        <v/>
      </c>
      <c r="I889" s="58" t="str">
        <f t="shared" si="270"/>
        <v/>
      </c>
      <c r="K889" s="100" t="str">
        <f t="shared" si="263"/>
        <v/>
      </c>
      <c r="U889" s="101"/>
      <c r="V889" s="63" t="str">
        <f t="shared" si="253"/>
        <v/>
      </c>
      <c r="W889" s="63" t="str">
        <f t="shared" si="254"/>
        <v/>
      </c>
      <c r="X889" s="63" t="str">
        <f t="shared" si="255"/>
        <v/>
      </c>
      <c r="Y889" s="63" t="str">
        <f t="shared" si="256"/>
        <v/>
      </c>
      <c r="Z889" s="63" t="str">
        <f t="shared" si="257"/>
        <v/>
      </c>
      <c r="AA889" s="63" t="str">
        <f t="shared" si="258"/>
        <v/>
      </c>
      <c r="AB889" s="37"/>
      <c r="AC889" s="37"/>
      <c r="AD889" s="37"/>
      <c r="AE889" s="82" t="str">
        <f t="shared" si="259"/>
        <v/>
      </c>
      <c r="AF889" s="82" t="str">
        <f t="shared" si="260"/>
        <v/>
      </c>
      <c r="AG889" s="82" t="str">
        <f t="shared" si="261"/>
        <v/>
      </c>
      <c r="AH889" s="125" t="str">
        <f t="shared" si="264"/>
        <v/>
      </c>
      <c r="AI889" s="64" t="str">
        <f t="shared" si="262"/>
        <v/>
      </c>
      <c r="AJ889" s="45" t="str">
        <f>IFERROR(IF(ISNUMBER('Opsparede løndele dec21-feb22'!K887),AI889+'Opsparede løndele dec21-feb22'!K887,AI889),"")</f>
        <v/>
      </c>
    </row>
    <row r="890" spans="1:36" x14ac:dyDescent="0.25">
      <c r="A890" s="50" t="str">
        <f t="shared" si="265"/>
        <v/>
      </c>
      <c r="B890" s="5"/>
      <c r="C890" s="6"/>
      <c r="D890" s="7"/>
      <c r="E890" s="8"/>
      <c r="F890" s="8"/>
      <c r="G890" s="58" t="str">
        <f t="shared" si="270"/>
        <v/>
      </c>
      <c r="H890" s="58" t="str">
        <f t="shared" si="270"/>
        <v/>
      </c>
      <c r="I890" s="58" t="str">
        <f t="shared" si="270"/>
        <v/>
      </c>
      <c r="K890" s="100" t="str">
        <f t="shared" si="263"/>
        <v/>
      </c>
      <c r="U890" s="101"/>
      <c r="V890" s="63" t="str">
        <f t="shared" si="253"/>
        <v/>
      </c>
      <c r="W890" s="63" t="str">
        <f t="shared" si="254"/>
        <v/>
      </c>
      <c r="X890" s="63" t="str">
        <f t="shared" si="255"/>
        <v/>
      </c>
      <c r="Y890" s="63" t="str">
        <f t="shared" si="256"/>
        <v/>
      </c>
      <c r="Z890" s="63" t="str">
        <f t="shared" si="257"/>
        <v/>
      </c>
      <c r="AA890" s="63" t="str">
        <f t="shared" si="258"/>
        <v/>
      </c>
      <c r="AB890" s="37"/>
      <c r="AC890" s="37"/>
      <c r="AD890" s="37"/>
      <c r="AE890" s="82" t="str">
        <f t="shared" si="259"/>
        <v/>
      </c>
      <c r="AF890" s="82" t="str">
        <f t="shared" si="260"/>
        <v/>
      </c>
      <c r="AG890" s="82" t="str">
        <f t="shared" si="261"/>
        <v/>
      </c>
      <c r="AH890" s="125" t="str">
        <f t="shared" si="264"/>
        <v/>
      </c>
      <c r="AI890" s="64" t="str">
        <f t="shared" si="262"/>
        <v/>
      </c>
      <c r="AJ890" s="45" t="str">
        <f>IFERROR(IF(ISNUMBER('Opsparede løndele dec21-feb22'!K888),AI890+'Opsparede løndele dec21-feb22'!K888,AI890),"")</f>
        <v/>
      </c>
    </row>
    <row r="891" spans="1:36" x14ac:dyDescent="0.25">
      <c r="A891" s="50" t="str">
        <f t="shared" si="265"/>
        <v/>
      </c>
      <c r="B891" s="5"/>
      <c r="C891" s="6"/>
      <c r="D891" s="7"/>
      <c r="E891" s="8"/>
      <c r="F891" s="8"/>
      <c r="G891" s="58" t="str">
        <f t="shared" si="270"/>
        <v/>
      </c>
      <c r="H891" s="58" t="str">
        <f t="shared" si="270"/>
        <v/>
      </c>
      <c r="I891" s="58" t="str">
        <f t="shared" si="270"/>
        <v/>
      </c>
      <c r="K891" s="100" t="str">
        <f t="shared" si="263"/>
        <v/>
      </c>
      <c r="U891" s="101"/>
      <c r="V891" s="63" t="str">
        <f t="shared" si="253"/>
        <v/>
      </c>
      <c r="W891" s="63" t="str">
        <f t="shared" si="254"/>
        <v/>
      </c>
      <c r="X891" s="63" t="str">
        <f t="shared" si="255"/>
        <v/>
      </c>
      <c r="Y891" s="63" t="str">
        <f t="shared" si="256"/>
        <v/>
      </c>
      <c r="Z891" s="63" t="str">
        <f t="shared" si="257"/>
        <v/>
      </c>
      <c r="AA891" s="63" t="str">
        <f t="shared" si="258"/>
        <v/>
      </c>
      <c r="AB891" s="37"/>
      <c r="AC891" s="37"/>
      <c r="AD891" s="37"/>
      <c r="AE891" s="82" t="str">
        <f t="shared" si="259"/>
        <v/>
      </c>
      <c r="AF891" s="82" t="str">
        <f t="shared" si="260"/>
        <v/>
      </c>
      <c r="AG891" s="82" t="str">
        <f t="shared" si="261"/>
        <v/>
      </c>
      <c r="AH891" s="125" t="str">
        <f t="shared" si="264"/>
        <v/>
      </c>
      <c r="AI891" s="64" t="str">
        <f t="shared" si="262"/>
        <v/>
      </c>
      <c r="AJ891" s="45" t="str">
        <f>IFERROR(IF(ISNUMBER('Opsparede løndele dec21-feb22'!K889),AI891+'Opsparede løndele dec21-feb22'!K889,AI891),"")</f>
        <v/>
      </c>
    </row>
    <row r="892" spans="1:36" x14ac:dyDescent="0.25">
      <c r="A892" s="50" t="str">
        <f t="shared" si="265"/>
        <v/>
      </c>
      <c r="B892" s="5"/>
      <c r="C892" s="6"/>
      <c r="D892" s="7"/>
      <c r="E892" s="8"/>
      <c r="F892" s="8"/>
      <c r="G892" s="58" t="str">
        <f t="shared" si="270"/>
        <v/>
      </c>
      <c r="H892" s="58" t="str">
        <f t="shared" si="270"/>
        <v/>
      </c>
      <c r="I892" s="58" t="str">
        <f t="shared" si="270"/>
        <v/>
      </c>
      <c r="K892" s="100" t="str">
        <f t="shared" si="263"/>
        <v/>
      </c>
      <c r="U892" s="101"/>
      <c r="V892" s="63" t="str">
        <f t="shared" si="253"/>
        <v/>
      </c>
      <c r="W892" s="63" t="str">
        <f t="shared" si="254"/>
        <v/>
      </c>
      <c r="X892" s="63" t="str">
        <f t="shared" si="255"/>
        <v/>
      </c>
      <c r="Y892" s="63" t="str">
        <f t="shared" si="256"/>
        <v/>
      </c>
      <c r="Z892" s="63" t="str">
        <f t="shared" si="257"/>
        <v/>
      </c>
      <c r="AA892" s="63" t="str">
        <f t="shared" si="258"/>
        <v/>
      </c>
      <c r="AB892" s="37"/>
      <c r="AC892" s="37"/>
      <c r="AD892" s="37"/>
      <c r="AE892" s="82" t="str">
        <f t="shared" si="259"/>
        <v/>
      </c>
      <c r="AF892" s="82" t="str">
        <f t="shared" si="260"/>
        <v/>
      </c>
      <c r="AG892" s="82" t="str">
        <f t="shared" si="261"/>
        <v/>
      </c>
      <c r="AH892" s="125" t="str">
        <f t="shared" si="264"/>
        <v/>
      </c>
      <c r="AI892" s="64" t="str">
        <f t="shared" si="262"/>
        <v/>
      </c>
      <c r="AJ892" s="45" t="str">
        <f>IFERROR(IF(ISNUMBER('Opsparede løndele dec21-feb22'!K890),AI892+'Opsparede løndele dec21-feb22'!K890,AI892),"")</f>
        <v/>
      </c>
    </row>
    <row r="893" spans="1:36" x14ac:dyDescent="0.25">
      <c r="A893" s="50" t="str">
        <f t="shared" si="265"/>
        <v/>
      </c>
      <c r="B893" s="5"/>
      <c r="C893" s="6"/>
      <c r="D893" s="7"/>
      <c r="E893" s="8"/>
      <c r="F893" s="8"/>
      <c r="G893" s="58" t="str">
        <f t="shared" si="270"/>
        <v/>
      </c>
      <c r="H893" s="58" t="str">
        <f t="shared" si="270"/>
        <v/>
      </c>
      <c r="I893" s="58" t="str">
        <f t="shared" si="270"/>
        <v/>
      </c>
      <c r="K893" s="100" t="str">
        <f t="shared" si="263"/>
        <v/>
      </c>
      <c r="U893" s="101"/>
      <c r="V893" s="63" t="str">
        <f t="shared" si="253"/>
        <v/>
      </c>
      <c r="W893" s="63" t="str">
        <f t="shared" si="254"/>
        <v/>
      </c>
      <c r="X893" s="63" t="str">
        <f t="shared" si="255"/>
        <v/>
      </c>
      <c r="Y893" s="63" t="str">
        <f t="shared" si="256"/>
        <v/>
      </c>
      <c r="Z893" s="63" t="str">
        <f t="shared" si="257"/>
        <v/>
      </c>
      <c r="AA893" s="63" t="str">
        <f t="shared" si="258"/>
        <v/>
      </c>
      <c r="AB893" s="37"/>
      <c r="AC893" s="37"/>
      <c r="AD893" s="37"/>
      <c r="AE893" s="82" t="str">
        <f t="shared" si="259"/>
        <v/>
      </c>
      <c r="AF893" s="82" t="str">
        <f t="shared" si="260"/>
        <v/>
      </c>
      <c r="AG893" s="82" t="str">
        <f t="shared" si="261"/>
        <v/>
      </c>
      <c r="AH893" s="125" t="str">
        <f t="shared" si="264"/>
        <v/>
      </c>
      <c r="AI893" s="64" t="str">
        <f t="shared" si="262"/>
        <v/>
      </c>
      <c r="AJ893" s="45" t="str">
        <f>IFERROR(IF(ISNUMBER('Opsparede løndele dec21-feb22'!K891),AI893+'Opsparede løndele dec21-feb22'!K891,AI893),"")</f>
        <v/>
      </c>
    </row>
    <row r="894" spans="1:36" x14ac:dyDescent="0.25">
      <c r="A894" s="50" t="str">
        <f t="shared" si="265"/>
        <v/>
      </c>
      <c r="B894" s="5"/>
      <c r="C894" s="6"/>
      <c r="D894" s="7"/>
      <c r="E894" s="8"/>
      <c r="F894" s="8"/>
      <c r="G894" s="58" t="str">
        <f t="shared" si="270"/>
        <v/>
      </c>
      <c r="H894" s="58" t="str">
        <f t="shared" si="270"/>
        <v/>
      </c>
      <c r="I894" s="58" t="str">
        <f t="shared" si="270"/>
        <v/>
      </c>
      <c r="K894" s="100" t="str">
        <f t="shared" si="263"/>
        <v/>
      </c>
      <c r="U894" s="101"/>
      <c r="V894" s="63" t="str">
        <f t="shared" si="253"/>
        <v/>
      </c>
      <c r="W894" s="63" t="str">
        <f t="shared" si="254"/>
        <v/>
      </c>
      <c r="X894" s="63" t="str">
        <f t="shared" si="255"/>
        <v/>
      </c>
      <c r="Y894" s="63" t="str">
        <f t="shared" si="256"/>
        <v/>
      </c>
      <c r="Z894" s="63" t="str">
        <f t="shared" si="257"/>
        <v/>
      </c>
      <c r="AA894" s="63" t="str">
        <f t="shared" si="258"/>
        <v/>
      </c>
      <c r="AB894" s="37"/>
      <c r="AC894" s="37"/>
      <c r="AD894" s="37"/>
      <c r="AE894" s="82" t="str">
        <f t="shared" si="259"/>
        <v/>
      </c>
      <c r="AF894" s="82" t="str">
        <f t="shared" si="260"/>
        <v/>
      </c>
      <c r="AG894" s="82" t="str">
        <f t="shared" si="261"/>
        <v/>
      </c>
      <c r="AH894" s="125" t="str">
        <f t="shared" si="264"/>
        <v/>
      </c>
      <c r="AI894" s="64" t="str">
        <f t="shared" si="262"/>
        <v/>
      </c>
      <c r="AJ894" s="45" t="str">
        <f>IFERROR(IF(ISNUMBER('Opsparede løndele dec21-feb22'!K892),AI894+'Opsparede løndele dec21-feb22'!K892,AI894),"")</f>
        <v/>
      </c>
    </row>
    <row r="895" spans="1:36" x14ac:dyDescent="0.25">
      <c r="A895" s="50" t="str">
        <f t="shared" si="265"/>
        <v/>
      </c>
      <c r="B895" s="5"/>
      <c r="C895" s="6"/>
      <c r="D895" s="7"/>
      <c r="E895" s="8"/>
      <c r="F895" s="8"/>
      <c r="G895" s="58" t="str">
        <f t="shared" si="270"/>
        <v/>
      </c>
      <c r="H895" s="58" t="str">
        <f t="shared" si="270"/>
        <v/>
      </c>
      <c r="I895" s="58" t="str">
        <f t="shared" si="270"/>
        <v/>
      </c>
      <c r="K895" s="100" t="str">
        <f t="shared" si="263"/>
        <v/>
      </c>
      <c r="U895" s="101"/>
      <c r="V895" s="63" t="str">
        <f t="shared" si="253"/>
        <v/>
      </c>
      <c r="W895" s="63" t="str">
        <f t="shared" si="254"/>
        <v/>
      </c>
      <c r="X895" s="63" t="str">
        <f t="shared" si="255"/>
        <v/>
      </c>
      <c r="Y895" s="63" t="str">
        <f t="shared" si="256"/>
        <v/>
      </c>
      <c r="Z895" s="63" t="str">
        <f t="shared" si="257"/>
        <v/>
      </c>
      <c r="AA895" s="63" t="str">
        <f t="shared" si="258"/>
        <v/>
      </c>
      <c r="AB895" s="37"/>
      <c r="AC895" s="37"/>
      <c r="AD895" s="37"/>
      <c r="AE895" s="82" t="str">
        <f t="shared" si="259"/>
        <v/>
      </c>
      <c r="AF895" s="82" t="str">
        <f t="shared" si="260"/>
        <v/>
      </c>
      <c r="AG895" s="82" t="str">
        <f t="shared" si="261"/>
        <v/>
      </c>
      <c r="AH895" s="125" t="str">
        <f t="shared" si="264"/>
        <v/>
      </c>
      <c r="AI895" s="64" t="str">
        <f t="shared" si="262"/>
        <v/>
      </c>
      <c r="AJ895" s="45" t="str">
        <f>IFERROR(IF(ISNUMBER('Opsparede løndele dec21-feb22'!K893),AI895+'Opsparede løndele dec21-feb22'!K893,AI895),"")</f>
        <v/>
      </c>
    </row>
    <row r="896" spans="1:36" x14ac:dyDescent="0.25">
      <c r="A896" s="50" t="str">
        <f t="shared" si="265"/>
        <v/>
      </c>
      <c r="B896" s="5"/>
      <c r="C896" s="6"/>
      <c r="D896" s="7"/>
      <c r="E896" s="8"/>
      <c r="F896" s="8"/>
      <c r="G896" s="58" t="str">
        <f t="shared" si="270"/>
        <v/>
      </c>
      <c r="H896" s="58" t="str">
        <f t="shared" si="270"/>
        <v/>
      </c>
      <c r="I896" s="58" t="str">
        <f t="shared" si="270"/>
        <v/>
      </c>
      <c r="K896" s="100" t="str">
        <f t="shared" si="263"/>
        <v/>
      </c>
      <c r="U896" s="101"/>
      <c r="V896" s="63" t="str">
        <f t="shared" si="253"/>
        <v/>
      </c>
      <c r="W896" s="63" t="str">
        <f t="shared" si="254"/>
        <v/>
      </c>
      <c r="X896" s="63" t="str">
        <f t="shared" si="255"/>
        <v/>
      </c>
      <c r="Y896" s="63" t="str">
        <f t="shared" si="256"/>
        <v/>
      </c>
      <c r="Z896" s="63" t="str">
        <f t="shared" si="257"/>
        <v/>
      </c>
      <c r="AA896" s="63" t="str">
        <f t="shared" si="258"/>
        <v/>
      </c>
      <c r="AB896" s="37"/>
      <c r="AC896" s="37"/>
      <c r="AD896" s="37"/>
      <c r="AE896" s="82" t="str">
        <f t="shared" si="259"/>
        <v/>
      </c>
      <c r="AF896" s="82" t="str">
        <f t="shared" si="260"/>
        <v/>
      </c>
      <c r="AG896" s="82" t="str">
        <f t="shared" si="261"/>
        <v/>
      </c>
      <c r="AH896" s="125" t="str">
        <f t="shared" si="264"/>
        <v/>
      </c>
      <c r="AI896" s="64" t="str">
        <f t="shared" si="262"/>
        <v/>
      </c>
      <c r="AJ896" s="45" t="str">
        <f>IFERROR(IF(ISNUMBER('Opsparede løndele dec21-feb22'!K894),AI896+'Opsparede løndele dec21-feb22'!K894,AI896),"")</f>
        <v/>
      </c>
    </row>
    <row r="897" spans="1:36" x14ac:dyDescent="0.25">
      <c r="A897" s="50" t="str">
        <f t="shared" si="265"/>
        <v/>
      </c>
      <c r="B897" s="5"/>
      <c r="C897" s="6"/>
      <c r="D897" s="7"/>
      <c r="E897" s="8"/>
      <c r="F897" s="8"/>
      <c r="G897" s="58" t="str">
        <f t="shared" ref="G897:I906" si="271">IF(AND(ISNUMBER($E897),ISNUMBER($F897)),MAX(MIN(NETWORKDAYS(IF($E897&lt;=VLOOKUP(G$6,Matrix_antal_dage,5,FALSE),VLOOKUP(G$6,Matrix_antal_dage,5,FALSE),$E897),IF($F897&gt;=VLOOKUP(G$6,Matrix_antal_dage,6,FALSE),VLOOKUP(G$6,Matrix_antal_dage,6,FALSE),$F897),helligdage),VLOOKUP(G$6,Matrix_antal_dage,7,FALSE)),0),"")</f>
        <v/>
      </c>
      <c r="H897" s="58" t="str">
        <f t="shared" si="271"/>
        <v/>
      </c>
      <c r="I897" s="58" t="str">
        <f t="shared" si="271"/>
        <v/>
      </c>
      <c r="K897" s="100" t="str">
        <f t="shared" si="263"/>
        <v/>
      </c>
      <c r="U897" s="101"/>
      <c r="V897" s="63" t="str">
        <f t="shared" si="253"/>
        <v/>
      </c>
      <c r="W897" s="63" t="str">
        <f t="shared" si="254"/>
        <v/>
      </c>
      <c r="X897" s="63" t="str">
        <f t="shared" si="255"/>
        <v/>
      </c>
      <c r="Y897" s="63" t="str">
        <f t="shared" si="256"/>
        <v/>
      </c>
      <c r="Z897" s="63" t="str">
        <f t="shared" si="257"/>
        <v/>
      </c>
      <c r="AA897" s="63" t="str">
        <f t="shared" si="258"/>
        <v/>
      </c>
      <c r="AB897" s="37"/>
      <c r="AC897" s="37"/>
      <c r="AD897" s="37"/>
      <c r="AE897" s="82" t="str">
        <f t="shared" si="259"/>
        <v/>
      </c>
      <c r="AF897" s="82" t="str">
        <f t="shared" si="260"/>
        <v/>
      </c>
      <c r="AG897" s="82" t="str">
        <f t="shared" si="261"/>
        <v/>
      </c>
      <c r="AH897" s="125" t="str">
        <f t="shared" si="264"/>
        <v/>
      </c>
      <c r="AI897" s="64" t="str">
        <f t="shared" si="262"/>
        <v/>
      </c>
      <c r="AJ897" s="45" t="str">
        <f>IFERROR(IF(ISNUMBER('Opsparede løndele dec21-feb22'!K895),AI897+'Opsparede løndele dec21-feb22'!K895,AI897),"")</f>
        <v/>
      </c>
    </row>
    <row r="898" spans="1:36" x14ac:dyDescent="0.25">
      <c r="A898" s="50" t="str">
        <f t="shared" si="265"/>
        <v/>
      </c>
      <c r="B898" s="5"/>
      <c r="C898" s="6"/>
      <c r="D898" s="7"/>
      <c r="E898" s="8"/>
      <c r="F898" s="8"/>
      <c r="G898" s="58" t="str">
        <f t="shared" si="271"/>
        <v/>
      </c>
      <c r="H898" s="58" t="str">
        <f t="shared" si="271"/>
        <v/>
      </c>
      <c r="I898" s="58" t="str">
        <f t="shared" si="271"/>
        <v/>
      </c>
      <c r="K898" s="100" t="str">
        <f t="shared" si="263"/>
        <v/>
      </c>
      <c r="U898" s="101"/>
      <c r="V898" s="63" t="str">
        <f t="shared" si="253"/>
        <v/>
      </c>
      <c r="W898" s="63" t="str">
        <f t="shared" si="254"/>
        <v/>
      </c>
      <c r="X898" s="63" t="str">
        <f t="shared" si="255"/>
        <v/>
      </c>
      <c r="Y898" s="63" t="str">
        <f t="shared" si="256"/>
        <v/>
      </c>
      <c r="Z898" s="63" t="str">
        <f t="shared" si="257"/>
        <v/>
      </c>
      <c r="AA898" s="63" t="str">
        <f t="shared" si="258"/>
        <v/>
      </c>
      <c r="AB898" s="37"/>
      <c r="AC898" s="37"/>
      <c r="AD898" s="37"/>
      <c r="AE898" s="82" t="str">
        <f t="shared" si="259"/>
        <v/>
      </c>
      <c r="AF898" s="82" t="str">
        <f t="shared" si="260"/>
        <v/>
      </c>
      <c r="AG898" s="82" t="str">
        <f t="shared" si="261"/>
        <v/>
      </c>
      <c r="AH898" s="125" t="str">
        <f t="shared" si="264"/>
        <v/>
      </c>
      <c r="AI898" s="64" t="str">
        <f t="shared" si="262"/>
        <v/>
      </c>
      <c r="AJ898" s="45" t="str">
        <f>IFERROR(IF(ISNUMBER('Opsparede løndele dec21-feb22'!K896),AI898+'Opsparede løndele dec21-feb22'!K896,AI898),"")</f>
        <v/>
      </c>
    </row>
    <row r="899" spans="1:36" x14ac:dyDescent="0.25">
      <c r="A899" s="50" t="str">
        <f t="shared" si="265"/>
        <v/>
      </c>
      <c r="B899" s="5"/>
      <c r="C899" s="6"/>
      <c r="D899" s="7"/>
      <c r="E899" s="8"/>
      <c r="F899" s="8"/>
      <c r="G899" s="58" t="str">
        <f t="shared" si="271"/>
        <v/>
      </c>
      <c r="H899" s="58" t="str">
        <f t="shared" si="271"/>
        <v/>
      </c>
      <c r="I899" s="58" t="str">
        <f t="shared" si="271"/>
        <v/>
      </c>
      <c r="K899" s="100" t="str">
        <f t="shared" si="263"/>
        <v/>
      </c>
      <c r="U899" s="101"/>
      <c r="V899" s="63" t="str">
        <f t="shared" si="253"/>
        <v/>
      </c>
      <c r="W899" s="63" t="str">
        <f t="shared" si="254"/>
        <v/>
      </c>
      <c r="X899" s="63" t="str">
        <f t="shared" si="255"/>
        <v/>
      </c>
      <c r="Y899" s="63" t="str">
        <f t="shared" si="256"/>
        <v/>
      </c>
      <c r="Z899" s="63" t="str">
        <f t="shared" si="257"/>
        <v/>
      </c>
      <c r="AA899" s="63" t="str">
        <f t="shared" si="258"/>
        <v/>
      </c>
      <c r="AB899" s="37"/>
      <c r="AC899" s="37"/>
      <c r="AD899" s="37"/>
      <c r="AE899" s="82" t="str">
        <f t="shared" si="259"/>
        <v/>
      </c>
      <c r="AF899" s="82" t="str">
        <f t="shared" si="260"/>
        <v/>
      </c>
      <c r="AG899" s="82" t="str">
        <f t="shared" si="261"/>
        <v/>
      </c>
      <c r="AH899" s="125" t="str">
        <f t="shared" si="264"/>
        <v/>
      </c>
      <c r="AI899" s="64" t="str">
        <f t="shared" si="262"/>
        <v/>
      </c>
      <c r="AJ899" s="45" t="str">
        <f>IFERROR(IF(ISNUMBER('Opsparede løndele dec21-feb22'!K897),AI899+'Opsparede løndele dec21-feb22'!K897,AI899),"")</f>
        <v/>
      </c>
    </row>
    <row r="900" spans="1:36" x14ac:dyDescent="0.25">
      <c r="A900" s="50" t="str">
        <f t="shared" si="265"/>
        <v/>
      </c>
      <c r="B900" s="5"/>
      <c r="C900" s="6"/>
      <c r="D900" s="7"/>
      <c r="E900" s="8"/>
      <c r="F900" s="8"/>
      <c r="G900" s="58" t="str">
        <f t="shared" si="271"/>
        <v/>
      </c>
      <c r="H900" s="58" t="str">
        <f t="shared" si="271"/>
        <v/>
      </c>
      <c r="I900" s="58" t="str">
        <f t="shared" si="271"/>
        <v/>
      </c>
      <c r="K900" s="100" t="str">
        <f t="shared" si="263"/>
        <v/>
      </c>
      <c r="U900" s="101"/>
      <c r="V900" s="63" t="str">
        <f t="shared" si="253"/>
        <v/>
      </c>
      <c r="W900" s="63" t="str">
        <f t="shared" si="254"/>
        <v/>
      </c>
      <c r="X900" s="63" t="str">
        <f t="shared" si="255"/>
        <v/>
      </c>
      <c r="Y900" s="63" t="str">
        <f t="shared" si="256"/>
        <v/>
      </c>
      <c r="Z900" s="63" t="str">
        <f t="shared" si="257"/>
        <v/>
      </c>
      <c r="AA900" s="63" t="str">
        <f t="shared" si="258"/>
        <v/>
      </c>
      <c r="AB900" s="37"/>
      <c r="AC900" s="37"/>
      <c r="AD900" s="37"/>
      <c r="AE900" s="82" t="str">
        <f t="shared" si="259"/>
        <v/>
      </c>
      <c r="AF900" s="82" t="str">
        <f t="shared" si="260"/>
        <v/>
      </c>
      <c r="AG900" s="82" t="str">
        <f t="shared" si="261"/>
        <v/>
      </c>
      <c r="AH900" s="125" t="str">
        <f t="shared" si="264"/>
        <v/>
      </c>
      <c r="AI900" s="64" t="str">
        <f t="shared" si="262"/>
        <v/>
      </c>
      <c r="AJ900" s="45" t="str">
        <f>IFERROR(IF(ISNUMBER('Opsparede løndele dec21-feb22'!K898),AI900+'Opsparede løndele dec21-feb22'!K898,AI900),"")</f>
        <v/>
      </c>
    </row>
    <row r="901" spans="1:36" x14ac:dyDescent="0.25">
      <c r="A901" s="50" t="str">
        <f t="shared" si="265"/>
        <v/>
      </c>
      <c r="B901" s="5"/>
      <c r="C901" s="6"/>
      <c r="D901" s="7"/>
      <c r="E901" s="8"/>
      <c r="F901" s="8"/>
      <c r="G901" s="58" t="str">
        <f t="shared" si="271"/>
        <v/>
      </c>
      <c r="H901" s="58" t="str">
        <f t="shared" si="271"/>
        <v/>
      </c>
      <c r="I901" s="58" t="str">
        <f t="shared" si="271"/>
        <v/>
      </c>
      <c r="K901" s="100" t="str">
        <f t="shared" si="263"/>
        <v/>
      </c>
      <c r="U901" s="101"/>
      <c r="V901" s="63" t="str">
        <f t="shared" si="253"/>
        <v/>
      </c>
      <c r="W901" s="63" t="str">
        <f t="shared" si="254"/>
        <v/>
      </c>
      <c r="X901" s="63" t="str">
        <f t="shared" si="255"/>
        <v/>
      </c>
      <c r="Y901" s="63" t="str">
        <f t="shared" si="256"/>
        <v/>
      </c>
      <c r="Z901" s="63" t="str">
        <f t="shared" si="257"/>
        <v/>
      </c>
      <c r="AA901" s="63" t="str">
        <f t="shared" si="258"/>
        <v/>
      </c>
      <c r="AB901" s="37"/>
      <c r="AC901" s="37"/>
      <c r="AD901" s="37"/>
      <c r="AE901" s="82" t="str">
        <f t="shared" si="259"/>
        <v/>
      </c>
      <c r="AF901" s="82" t="str">
        <f t="shared" si="260"/>
        <v/>
      </c>
      <c r="AG901" s="82" t="str">
        <f t="shared" si="261"/>
        <v/>
      </c>
      <c r="AH901" s="125" t="str">
        <f t="shared" si="264"/>
        <v/>
      </c>
      <c r="AI901" s="64" t="str">
        <f t="shared" si="262"/>
        <v/>
      </c>
      <c r="AJ901" s="45" t="str">
        <f>IFERROR(IF(ISNUMBER('Opsparede løndele dec21-feb22'!K899),AI901+'Opsparede løndele dec21-feb22'!K899,AI901),"")</f>
        <v/>
      </c>
    </row>
    <row r="902" spans="1:36" x14ac:dyDescent="0.25">
      <c r="A902" s="50" t="str">
        <f t="shared" si="265"/>
        <v/>
      </c>
      <c r="B902" s="5"/>
      <c r="C902" s="6"/>
      <c r="D902" s="7"/>
      <c r="E902" s="8"/>
      <c r="F902" s="8"/>
      <c r="G902" s="58" t="str">
        <f t="shared" si="271"/>
        <v/>
      </c>
      <c r="H902" s="58" t="str">
        <f t="shared" si="271"/>
        <v/>
      </c>
      <c r="I902" s="58" t="str">
        <f t="shared" si="271"/>
        <v/>
      </c>
      <c r="K902" s="100" t="str">
        <f t="shared" si="263"/>
        <v/>
      </c>
      <c r="U902" s="101"/>
      <c r="V902" s="63" t="str">
        <f t="shared" si="253"/>
        <v/>
      </c>
      <c r="W902" s="63" t="str">
        <f t="shared" si="254"/>
        <v/>
      </c>
      <c r="X902" s="63" t="str">
        <f t="shared" si="255"/>
        <v/>
      </c>
      <c r="Y902" s="63" t="str">
        <f t="shared" si="256"/>
        <v/>
      </c>
      <c r="Z902" s="63" t="str">
        <f t="shared" si="257"/>
        <v/>
      </c>
      <c r="AA902" s="63" t="str">
        <f t="shared" si="258"/>
        <v/>
      </c>
      <c r="AB902" s="37"/>
      <c r="AC902" s="37"/>
      <c r="AD902" s="37"/>
      <c r="AE902" s="82" t="str">
        <f t="shared" si="259"/>
        <v/>
      </c>
      <c r="AF902" s="82" t="str">
        <f t="shared" si="260"/>
        <v/>
      </c>
      <c r="AG902" s="82" t="str">
        <f t="shared" si="261"/>
        <v/>
      </c>
      <c r="AH902" s="125" t="str">
        <f t="shared" si="264"/>
        <v/>
      </c>
      <c r="AI902" s="64" t="str">
        <f t="shared" si="262"/>
        <v/>
      </c>
      <c r="AJ902" s="45" t="str">
        <f>IFERROR(IF(ISNUMBER('Opsparede løndele dec21-feb22'!K900),AI902+'Opsparede løndele dec21-feb22'!K900,AI902),"")</f>
        <v/>
      </c>
    </row>
    <row r="903" spans="1:36" x14ac:dyDescent="0.25">
      <c r="A903" s="50" t="str">
        <f t="shared" si="265"/>
        <v/>
      </c>
      <c r="B903" s="5"/>
      <c r="C903" s="6"/>
      <c r="D903" s="7"/>
      <c r="E903" s="8"/>
      <c r="F903" s="8"/>
      <c r="G903" s="58" t="str">
        <f t="shared" si="271"/>
        <v/>
      </c>
      <c r="H903" s="58" t="str">
        <f t="shared" si="271"/>
        <v/>
      </c>
      <c r="I903" s="58" t="str">
        <f t="shared" si="271"/>
        <v/>
      </c>
      <c r="K903" s="100" t="str">
        <f t="shared" si="263"/>
        <v/>
      </c>
      <c r="U903" s="101"/>
      <c r="V903" s="63" t="str">
        <f t="shared" ref="V903:V966" si="272">IF(AND(ISNUMBER($U903),ISNUMBER(L903)),(IF($B903="","",IF(MIN(L903,O903)*$K903&gt;30000*IF($U903&gt;37,37,$U903)/37,30000*IF($U903&gt;37,37,$U903)/37,MIN(L903,O903)*$K903))),"")</f>
        <v/>
      </c>
      <c r="W903" s="63" t="str">
        <f t="shared" ref="W903:W966" si="273">IF(AND(ISNUMBER($U903),ISNUMBER(M903)),(IF($B903="","",IF(MIN(M903,P903)*$K903&gt;30000*IF($U903&gt;37,37,$U903)/37,30000*IF($U903&gt;37,37,$U903)/37,MIN(M903,P903)*$K903))),"")</f>
        <v/>
      </c>
      <c r="X903" s="63" t="str">
        <f t="shared" ref="X903:X966" si="274">IF(AND(ISNUMBER($U903),ISNUMBER(N903)),(IF($B903="","",IF(MIN(N903,Q903)*$K903&gt;30000*IF($U903&gt;37,37,$U903)/37,30000*IF($U903&gt;37,37,$U903)/37,MIN(N903,Q903)*$K903))),"")</f>
        <v/>
      </c>
      <c r="Y903" s="63" t="str">
        <f t="shared" ref="Y903:Y966" si="275">IF(ISNUMBER(V903),(MIN(V903,MIN(L903,O903)-R903)),"")</f>
        <v/>
      </c>
      <c r="Z903" s="63" t="str">
        <f t="shared" ref="Z903:Z966" si="276">IF(ISNUMBER(W903),(MIN(W903,MIN(M903,P903)-S903)),"")</f>
        <v/>
      </c>
      <c r="AA903" s="63" t="str">
        <f t="shared" ref="AA903:AA966" si="277">IF(ISNUMBER(X903),(MIN(X903,MIN(N903,Q903)-T903)),"")</f>
        <v/>
      </c>
      <c r="AB903" s="37"/>
      <c r="AC903" s="37"/>
      <c r="AD903" s="37"/>
      <c r="AE903" s="82" t="str">
        <f t="shared" ref="AE903:AE966" si="278">IF(AND(ISNUMBER(AB903),G903&gt;0),MIN(Y903/VLOOKUP(G$6,Matrix_antal_dage,4,FALSE)*(G903-AB903),30000),"")</f>
        <v/>
      </c>
      <c r="AF903" s="82" t="str">
        <f t="shared" ref="AF903:AF966" si="279">IF(AND(ISNUMBER(AC903),H903&gt;0),MIN(Z903/VLOOKUP(H$6,Matrix_antal_dage,4,FALSE)*(H903-AC903),30000),"")</f>
        <v/>
      </c>
      <c r="AG903" s="82" t="str">
        <f t="shared" ref="AG903:AG966" si="280">IF(AND(ISNUMBER(AD903),I903&gt;0),MIN(AA903/VLOOKUP(I$6,Matrix_antal_dage,4,FALSE)*(I903-AD903),30000),"")</f>
        <v/>
      </c>
      <c r="AH903" s="125" t="str">
        <f t="shared" si="264"/>
        <v/>
      </c>
      <c r="AI903" s="64" t="str">
        <f t="shared" ref="AI903:AI966" si="281">IF(ISNUMBER(AH903),MAX(SUM(AE903:AG903)-AH903,0),IF(SUM(AE903:AG903)&gt;0,SUM(AE903:AG903),""))</f>
        <v/>
      </c>
      <c r="AJ903" s="45" t="str">
        <f>IFERROR(IF(ISNUMBER('Opsparede løndele dec21-feb22'!K901),AI903+'Opsparede løndele dec21-feb22'!K901,AI903),"")</f>
        <v/>
      </c>
    </row>
    <row r="904" spans="1:36" x14ac:dyDescent="0.25">
      <c r="A904" s="50" t="str">
        <f t="shared" si="265"/>
        <v/>
      </c>
      <c r="B904" s="5"/>
      <c r="C904" s="6"/>
      <c r="D904" s="7"/>
      <c r="E904" s="8"/>
      <c r="F904" s="8"/>
      <c r="G904" s="58" t="str">
        <f t="shared" si="271"/>
        <v/>
      </c>
      <c r="H904" s="58" t="str">
        <f t="shared" si="271"/>
        <v/>
      </c>
      <c r="I904" s="58" t="str">
        <f t="shared" si="271"/>
        <v/>
      </c>
      <c r="K904" s="100" t="str">
        <f t="shared" ref="K904:K967" si="282">IF(J904="","",IF(J904="Funktionær",0.75,IF(J904="Ikke-funktionær",0.9,IF(J904="Elev/lærling",0.9))))</f>
        <v/>
      </c>
      <c r="U904" s="101"/>
      <c r="V904" s="63" t="str">
        <f t="shared" si="272"/>
        <v/>
      </c>
      <c r="W904" s="63" t="str">
        <f t="shared" si="273"/>
        <v/>
      </c>
      <c r="X904" s="63" t="str">
        <f t="shared" si="274"/>
        <v/>
      </c>
      <c r="Y904" s="63" t="str">
        <f t="shared" si="275"/>
        <v/>
      </c>
      <c r="Z904" s="63" t="str">
        <f t="shared" si="276"/>
        <v/>
      </c>
      <c r="AA904" s="63" t="str">
        <f t="shared" si="277"/>
        <v/>
      </c>
      <c r="AB904" s="37"/>
      <c r="AC904" s="37"/>
      <c r="AD904" s="37"/>
      <c r="AE904" s="82" t="str">
        <f t="shared" si="278"/>
        <v/>
      </c>
      <c r="AF904" s="82" t="str">
        <f t="shared" si="279"/>
        <v/>
      </c>
      <c r="AG904" s="82" t="str">
        <f t="shared" si="280"/>
        <v/>
      </c>
      <c r="AH904" s="125" t="str">
        <f t="shared" ref="AH904:AH967" si="283">IF(OR(ISNUMBER(AB904),ISNUMBER(AC904),ISNUMBER(AD904)),3/5*5/31*IF(AND(ISNUMBER(Y904),ISNUMBER(Z904),ISNUMBER(AA904)),SUM(Y904:AA904)/3,IF(AND(ISNUMBER(Y904),ISNUMBER(Z904)),SUM(Y904:Z904)/2,IF(AND(ISNUMBER(Y904),ISNUMBER(AA904)),SUM(Y904+AA904)/2,IF(AND(ISNUMBER(Z904),ISNUMBER(AA904)),SUM(Z904:AA904)/2,IF(ISNUMBER(Y904),Y904,IF(ISNUMBER(Z904),Z904,IF(ISNUMBER(AA904),AA904,""))))))),"")</f>
        <v/>
      </c>
      <c r="AI904" s="64" t="str">
        <f t="shared" si="281"/>
        <v/>
      </c>
      <c r="AJ904" s="45" t="str">
        <f>IFERROR(IF(ISNUMBER('Opsparede løndele dec21-feb22'!K902),AI904+'Opsparede løndele dec21-feb22'!K902,AI904),"")</f>
        <v/>
      </c>
    </row>
    <row r="905" spans="1:36" x14ac:dyDescent="0.25">
      <c r="A905" s="50" t="str">
        <f t="shared" ref="A905:A968" si="284">IF(B905="","",A904+1)</f>
        <v/>
      </c>
      <c r="B905" s="5"/>
      <c r="C905" s="6"/>
      <c r="D905" s="7"/>
      <c r="E905" s="8"/>
      <c r="F905" s="8"/>
      <c r="G905" s="58" t="str">
        <f t="shared" si="271"/>
        <v/>
      </c>
      <c r="H905" s="58" t="str">
        <f t="shared" si="271"/>
        <v/>
      </c>
      <c r="I905" s="58" t="str">
        <f t="shared" si="271"/>
        <v/>
      </c>
      <c r="K905" s="100" t="str">
        <f t="shared" si="282"/>
        <v/>
      </c>
      <c r="U905" s="101"/>
      <c r="V905" s="63" t="str">
        <f t="shared" si="272"/>
        <v/>
      </c>
      <c r="W905" s="63" t="str">
        <f t="shared" si="273"/>
        <v/>
      </c>
      <c r="X905" s="63" t="str">
        <f t="shared" si="274"/>
        <v/>
      </c>
      <c r="Y905" s="63" t="str">
        <f t="shared" si="275"/>
        <v/>
      </c>
      <c r="Z905" s="63" t="str">
        <f t="shared" si="276"/>
        <v/>
      </c>
      <c r="AA905" s="63" t="str">
        <f t="shared" si="277"/>
        <v/>
      </c>
      <c r="AB905" s="37"/>
      <c r="AC905" s="37"/>
      <c r="AD905" s="37"/>
      <c r="AE905" s="82" t="str">
        <f t="shared" si="278"/>
        <v/>
      </c>
      <c r="AF905" s="82" t="str">
        <f t="shared" si="279"/>
        <v/>
      </c>
      <c r="AG905" s="82" t="str">
        <f t="shared" si="280"/>
        <v/>
      </c>
      <c r="AH905" s="125" t="str">
        <f t="shared" si="283"/>
        <v/>
      </c>
      <c r="AI905" s="64" t="str">
        <f t="shared" si="281"/>
        <v/>
      </c>
      <c r="AJ905" s="45" t="str">
        <f>IFERROR(IF(ISNUMBER('Opsparede løndele dec21-feb22'!K903),AI905+'Opsparede løndele dec21-feb22'!K903,AI905),"")</f>
        <v/>
      </c>
    </row>
    <row r="906" spans="1:36" x14ac:dyDescent="0.25">
      <c r="A906" s="50" t="str">
        <f t="shared" si="284"/>
        <v/>
      </c>
      <c r="B906" s="5"/>
      <c r="C906" s="6"/>
      <c r="D906" s="7"/>
      <c r="E906" s="8"/>
      <c r="F906" s="8"/>
      <c r="G906" s="58" t="str">
        <f t="shared" si="271"/>
        <v/>
      </c>
      <c r="H906" s="58" t="str">
        <f t="shared" si="271"/>
        <v/>
      </c>
      <c r="I906" s="58" t="str">
        <f t="shared" si="271"/>
        <v/>
      </c>
      <c r="K906" s="100" t="str">
        <f t="shared" si="282"/>
        <v/>
      </c>
      <c r="U906" s="101"/>
      <c r="V906" s="63" t="str">
        <f t="shared" si="272"/>
        <v/>
      </c>
      <c r="W906" s="63" t="str">
        <f t="shared" si="273"/>
        <v/>
      </c>
      <c r="X906" s="63" t="str">
        <f t="shared" si="274"/>
        <v/>
      </c>
      <c r="Y906" s="63" t="str">
        <f t="shared" si="275"/>
        <v/>
      </c>
      <c r="Z906" s="63" t="str">
        <f t="shared" si="276"/>
        <v/>
      </c>
      <c r="AA906" s="63" t="str">
        <f t="shared" si="277"/>
        <v/>
      </c>
      <c r="AB906" s="37"/>
      <c r="AC906" s="37"/>
      <c r="AD906" s="37"/>
      <c r="AE906" s="82" t="str">
        <f t="shared" si="278"/>
        <v/>
      </c>
      <c r="AF906" s="82" t="str">
        <f t="shared" si="279"/>
        <v/>
      </c>
      <c r="AG906" s="82" t="str">
        <f t="shared" si="280"/>
        <v/>
      </c>
      <c r="AH906" s="125" t="str">
        <f t="shared" si="283"/>
        <v/>
      </c>
      <c r="AI906" s="64" t="str">
        <f t="shared" si="281"/>
        <v/>
      </c>
      <c r="AJ906" s="45" t="str">
        <f>IFERROR(IF(ISNUMBER('Opsparede løndele dec21-feb22'!K904),AI906+'Opsparede løndele dec21-feb22'!K904,AI906),"")</f>
        <v/>
      </c>
    </row>
    <row r="907" spans="1:36" x14ac:dyDescent="0.25">
      <c r="A907" s="50" t="str">
        <f t="shared" si="284"/>
        <v/>
      </c>
      <c r="B907" s="5"/>
      <c r="C907" s="6"/>
      <c r="D907" s="7"/>
      <c r="E907" s="8"/>
      <c r="F907" s="8"/>
      <c r="G907" s="58" t="str">
        <f t="shared" ref="G907:I916" si="285">IF(AND(ISNUMBER($E907),ISNUMBER($F907)),MAX(MIN(NETWORKDAYS(IF($E907&lt;=VLOOKUP(G$6,Matrix_antal_dage,5,FALSE),VLOOKUP(G$6,Matrix_antal_dage,5,FALSE),$E907),IF($F907&gt;=VLOOKUP(G$6,Matrix_antal_dage,6,FALSE),VLOOKUP(G$6,Matrix_antal_dage,6,FALSE),$F907),helligdage),VLOOKUP(G$6,Matrix_antal_dage,7,FALSE)),0),"")</f>
        <v/>
      </c>
      <c r="H907" s="58" t="str">
        <f t="shared" si="285"/>
        <v/>
      </c>
      <c r="I907" s="58" t="str">
        <f t="shared" si="285"/>
        <v/>
      </c>
      <c r="K907" s="100" t="str">
        <f t="shared" si="282"/>
        <v/>
      </c>
      <c r="U907" s="101"/>
      <c r="V907" s="63" t="str">
        <f t="shared" si="272"/>
        <v/>
      </c>
      <c r="W907" s="63" t="str">
        <f t="shared" si="273"/>
        <v/>
      </c>
      <c r="X907" s="63" t="str">
        <f t="shared" si="274"/>
        <v/>
      </c>
      <c r="Y907" s="63" t="str">
        <f t="shared" si="275"/>
        <v/>
      </c>
      <c r="Z907" s="63" t="str">
        <f t="shared" si="276"/>
        <v/>
      </c>
      <c r="AA907" s="63" t="str">
        <f t="shared" si="277"/>
        <v/>
      </c>
      <c r="AB907" s="37"/>
      <c r="AC907" s="37"/>
      <c r="AD907" s="37"/>
      <c r="AE907" s="82" t="str">
        <f t="shared" si="278"/>
        <v/>
      </c>
      <c r="AF907" s="82" t="str">
        <f t="shared" si="279"/>
        <v/>
      </c>
      <c r="AG907" s="82" t="str">
        <f t="shared" si="280"/>
        <v/>
      </c>
      <c r="AH907" s="125" t="str">
        <f t="shared" si="283"/>
        <v/>
      </c>
      <c r="AI907" s="64" t="str">
        <f t="shared" si="281"/>
        <v/>
      </c>
      <c r="AJ907" s="45" t="str">
        <f>IFERROR(IF(ISNUMBER('Opsparede løndele dec21-feb22'!K905),AI907+'Opsparede løndele dec21-feb22'!K905,AI907),"")</f>
        <v/>
      </c>
    </row>
    <row r="908" spans="1:36" x14ac:dyDescent="0.25">
      <c r="A908" s="50" t="str">
        <f t="shared" si="284"/>
        <v/>
      </c>
      <c r="B908" s="5"/>
      <c r="C908" s="6"/>
      <c r="D908" s="7"/>
      <c r="E908" s="8"/>
      <c r="F908" s="8"/>
      <c r="G908" s="58" t="str">
        <f t="shared" si="285"/>
        <v/>
      </c>
      <c r="H908" s="58" t="str">
        <f t="shared" si="285"/>
        <v/>
      </c>
      <c r="I908" s="58" t="str">
        <f t="shared" si="285"/>
        <v/>
      </c>
      <c r="K908" s="100" t="str">
        <f t="shared" si="282"/>
        <v/>
      </c>
      <c r="U908" s="101"/>
      <c r="V908" s="63" t="str">
        <f t="shared" si="272"/>
        <v/>
      </c>
      <c r="W908" s="63" t="str">
        <f t="shared" si="273"/>
        <v/>
      </c>
      <c r="X908" s="63" t="str">
        <f t="shared" si="274"/>
        <v/>
      </c>
      <c r="Y908" s="63" t="str">
        <f t="shared" si="275"/>
        <v/>
      </c>
      <c r="Z908" s="63" t="str">
        <f t="shared" si="276"/>
        <v/>
      </c>
      <c r="AA908" s="63" t="str">
        <f t="shared" si="277"/>
        <v/>
      </c>
      <c r="AB908" s="37"/>
      <c r="AC908" s="37"/>
      <c r="AD908" s="37"/>
      <c r="AE908" s="82" t="str">
        <f t="shared" si="278"/>
        <v/>
      </c>
      <c r="AF908" s="82" t="str">
        <f t="shared" si="279"/>
        <v/>
      </c>
      <c r="AG908" s="82" t="str">
        <f t="shared" si="280"/>
        <v/>
      </c>
      <c r="AH908" s="125" t="str">
        <f t="shared" si="283"/>
        <v/>
      </c>
      <c r="AI908" s="64" t="str">
        <f t="shared" si="281"/>
        <v/>
      </c>
      <c r="AJ908" s="45" t="str">
        <f>IFERROR(IF(ISNUMBER('Opsparede løndele dec21-feb22'!K906),AI908+'Opsparede løndele dec21-feb22'!K906,AI908),"")</f>
        <v/>
      </c>
    </row>
    <row r="909" spans="1:36" x14ac:dyDescent="0.25">
      <c r="A909" s="50" t="str">
        <f t="shared" si="284"/>
        <v/>
      </c>
      <c r="B909" s="5"/>
      <c r="C909" s="6"/>
      <c r="D909" s="7"/>
      <c r="E909" s="8"/>
      <c r="F909" s="8"/>
      <c r="G909" s="58" t="str">
        <f t="shared" si="285"/>
        <v/>
      </c>
      <c r="H909" s="58" t="str">
        <f t="shared" si="285"/>
        <v/>
      </c>
      <c r="I909" s="58" t="str">
        <f t="shared" si="285"/>
        <v/>
      </c>
      <c r="K909" s="100" t="str">
        <f t="shared" si="282"/>
        <v/>
      </c>
      <c r="U909" s="101"/>
      <c r="V909" s="63" t="str">
        <f t="shared" si="272"/>
        <v/>
      </c>
      <c r="W909" s="63" t="str">
        <f t="shared" si="273"/>
        <v/>
      </c>
      <c r="X909" s="63" t="str">
        <f t="shared" si="274"/>
        <v/>
      </c>
      <c r="Y909" s="63" t="str">
        <f t="shared" si="275"/>
        <v/>
      </c>
      <c r="Z909" s="63" t="str">
        <f t="shared" si="276"/>
        <v/>
      </c>
      <c r="AA909" s="63" t="str">
        <f t="shared" si="277"/>
        <v/>
      </c>
      <c r="AB909" s="37"/>
      <c r="AC909" s="37"/>
      <c r="AD909" s="37"/>
      <c r="AE909" s="82" t="str">
        <f t="shared" si="278"/>
        <v/>
      </c>
      <c r="AF909" s="82" t="str">
        <f t="shared" si="279"/>
        <v/>
      </c>
      <c r="AG909" s="82" t="str">
        <f t="shared" si="280"/>
        <v/>
      </c>
      <c r="AH909" s="125" t="str">
        <f t="shared" si="283"/>
        <v/>
      </c>
      <c r="AI909" s="64" t="str">
        <f t="shared" si="281"/>
        <v/>
      </c>
      <c r="AJ909" s="45" t="str">
        <f>IFERROR(IF(ISNUMBER('Opsparede løndele dec21-feb22'!K907),AI909+'Opsparede løndele dec21-feb22'!K907,AI909),"")</f>
        <v/>
      </c>
    </row>
    <row r="910" spans="1:36" x14ac:dyDescent="0.25">
      <c r="A910" s="50" t="str">
        <f t="shared" si="284"/>
        <v/>
      </c>
      <c r="B910" s="5"/>
      <c r="C910" s="6"/>
      <c r="D910" s="7"/>
      <c r="E910" s="8"/>
      <c r="F910" s="8"/>
      <c r="G910" s="58" t="str">
        <f t="shared" si="285"/>
        <v/>
      </c>
      <c r="H910" s="58" t="str">
        <f t="shared" si="285"/>
        <v/>
      </c>
      <c r="I910" s="58" t="str">
        <f t="shared" si="285"/>
        <v/>
      </c>
      <c r="K910" s="100" t="str">
        <f t="shared" si="282"/>
        <v/>
      </c>
      <c r="U910" s="101"/>
      <c r="V910" s="63" t="str">
        <f t="shared" si="272"/>
        <v/>
      </c>
      <c r="W910" s="63" t="str">
        <f t="shared" si="273"/>
        <v/>
      </c>
      <c r="X910" s="63" t="str">
        <f t="shared" si="274"/>
        <v/>
      </c>
      <c r="Y910" s="63" t="str">
        <f t="shared" si="275"/>
        <v/>
      </c>
      <c r="Z910" s="63" t="str">
        <f t="shared" si="276"/>
        <v/>
      </c>
      <c r="AA910" s="63" t="str">
        <f t="shared" si="277"/>
        <v/>
      </c>
      <c r="AB910" s="37"/>
      <c r="AC910" s="37"/>
      <c r="AD910" s="37"/>
      <c r="AE910" s="82" t="str">
        <f t="shared" si="278"/>
        <v/>
      </c>
      <c r="AF910" s="82" t="str">
        <f t="shared" si="279"/>
        <v/>
      </c>
      <c r="AG910" s="82" t="str">
        <f t="shared" si="280"/>
        <v/>
      </c>
      <c r="AH910" s="125" t="str">
        <f t="shared" si="283"/>
        <v/>
      </c>
      <c r="AI910" s="64" t="str">
        <f t="shared" si="281"/>
        <v/>
      </c>
      <c r="AJ910" s="45" t="str">
        <f>IFERROR(IF(ISNUMBER('Opsparede løndele dec21-feb22'!K908),AI910+'Opsparede løndele dec21-feb22'!K908,AI910),"")</f>
        <v/>
      </c>
    </row>
    <row r="911" spans="1:36" x14ac:dyDescent="0.25">
      <c r="A911" s="50" t="str">
        <f t="shared" si="284"/>
        <v/>
      </c>
      <c r="B911" s="5"/>
      <c r="C911" s="6"/>
      <c r="D911" s="7"/>
      <c r="E911" s="8"/>
      <c r="F911" s="8"/>
      <c r="G911" s="58" t="str">
        <f t="shared" si="285"/>
        <v/>
      </c>
      <c r="H911" s="58" t="str">
        <f t="shared" si="285"/>
        <v/>
      </c>
      <c r="I911" s="58" t="str">
        <f t="shared" si="285"/>
        <v/>
      </c>
      <c r="K911" s="100" t="str">
        <f t="shared" si="282"/>
        <v/>
      </c>
      <c r="U911" s="101"/>
      <c r="V911" s="63" t="str">
        <f t="shared" si="272"/>
        <v/>
      </c>
      <c r="W911" s="63" t="str">
        <f t="shared" si="273"/>
        <v/>
      </c>
      <c r="X911" s="63" t="str">
        <f t="shared" si="274"/>
        <v/>
      </c>
      <c r="Y911" s="63" t="str">
        <f t="shared" si="275"/>
        <v/>
      </c>
      <c r="Z911" s="63" t="str">
        <f t="shared" si="276"/>
        <v/>
      </c>
      <c r="AA911" s="63" t="str">
        <f t="shared" si="277"/>
        <v/>
      </c>
      <c r="AB911" s="37"/>
      <c r="AC911" s="37"/>
      <c r="AD911" s="37"/>
      <c r="AE911" s="82" t="str">
        <f t="shared" si="278"/>
        <v/>
      </c>
      <c r="AF911" s="82" t="str">
        <f t="shared" si="279"/>
        <v/>
      </c>
      <c r="AG911" s="82" t="str">
        <f t="shared" si="280"/>
        <v/>
      </c>
      <c r="AH911" s="125" t="str">
        <f t="shared" si="283"/>
        <v/>
      </c>
      <c r="AI911" s="64" t="str">
        <f t="shared" si="281"/>
        <v/>
      </c>
      <c r="AJ911" s="45" t="str">
        <f>IFERROR(IF(ISNUMBER('Opsparede løndele dec21-feb22'!K909),AI911+'Opsparede løndele dec21-feb22'!K909,AI911),"")</f>
        <v/>
      </c>
    </row>
    <row r="912" spans="1:36" x14ac:dyDescent="0.25">
      <c r="A912" s="50" t="str">
        <f t="shared" si="284"/>
        <v/>
      </c>
      <c r="B912" s="5"/>
      <c r="C912" s="6"/>
      <c r="D912" s="7"/>
      <c r="E912" s="8"/>
      <c r="F912" s="8"/>
      <c r="G912" s="58" t="str">
        <f t="shared" si="285"/>
        <v/>
      </c>
      <c r="H912" s="58" t="str">
        <f t="shared" si="285"/>
        <v/>
      </c>
      <c r="I912" s="58" t="str">
        <f t="shared" si="285"/>
        <v/>
      </c>
      <c r="K912" s="100" t="str">
        <f t="shared" si="282"/>
        <v/>
      </c>
      <c r="U912" s="101"/>
      <c r="V912" s="63" t="str">
        <f t="shared" si="272"/>
        <v/>
      </c>
      <c r="W912" s="63" t="str">
        <f t="shared" si="273"/>
        <v/>
      </c>
      <c r="X912" s="63" t="str">
        <f t="shared" si="274"/>
        <v/>
      </c>
      <c r="Y912" s="63" t="str">
        <f t="shared" si="275"/>
        <v/>
      </c>
      <c r="Z912" s="63" t="str">
        <f t="shared" si="276"/>
        <v/>
      </c>
      <c r="AA912" s="63" t="str">
        <f t="shared" si="277"/>
        <v/>
      </c>
      <c r="AB912" s="37"/>
      <c r="AC912" s="37"/>
      <c r="AD912" s="37"/>
      <c r="AE912" s="82" t="str">
        <f t="shared" si="278"/>
        <v/>
      </c>
      <c r="AF912" s="82" t="str">
        <f t="shared" si="279"/>
        <v/>
      </c>
      <c r="AG912" s="82" t="str">
        <f t="shared" si="280"/>
        <v/>
      </c>
      <c r="AH912" s="125" t="str">
        <f t="shared" si="283"/>
        <v/>
      </c>
      <c r="AI912" s="64" t="str">
        <f t="shared" si="281"/>
        <v/>
      </c>
      <c r="AJ912" s="45" t="str">
        <f>IFERROR(IF(ISNUMBER('Opsparede løndele dec21-feb22'!K910),AI912+'Opsparede løndele dec21-feb22'!K910,AI912),"")</f>
        <v/>
      </c>
    </row>
    <row r="913" spans="1:36" x14ac:dyDescent="0.25">
      <c r="A913" s="50" t="str">
        <f t="shared" si="284"/>
        <v/>
      </c>
      <c r="B913" s="5"/>
      <c r="C913" s="6"/>
      <c r="D913" s="7"/>
      <c r="E913" s="8"/>
      <c r="F913" s="8"/>
      <c r="G913" s="58" t="str">
        <f t="shared" si="285"/>
        <v/>
      </c>
      <c r="H913" s="58" t="str">
        <f t="shared" si="285"/>
        <v/>
      </c>
      <c r="I913" s="58" t="str">
        <f t="shared" si="285"/>
        <v/>
      </c>
      <c r="K913" s="100" t="str">
        <f t="shared" si="282"/>
        <v/>
      </c>
      <c r="U913" s="101"/>
      <c r="V913" s="63" t="str">
        <f t="shared" si="272"/>
        <v/>
      </c>
      <c r="W913" s="63" t="str">
        <f t="shared" si="273"/>
        <v/>
      </c>
      <c r="X913" s="63" t="str">
        <f t="shared" si="274"/>
        <v/>
      </c>
      <c r="Y913" s="63" t="str">
        <f t="shared" si="275"/>
        <v/>
      </c>
      <c r="Z913" s="63" t="str">
        <f t="shared" si="276"/>
        <v/>
      </c>
      <c r="AA913" s="63" t="str">
        <f t="shared" si="277"/>
        <v/>
      </c>
      <c r="AB913" s="37"/>
      <c r="AC913" s="37"/>
      <c r="AD913" s="37"/>
      <c r="AE913" s="82" t="str">
        <f t="shared" si="278"/>
        <v/>
      </c>
      <c r="AF913" s="82" t="str">
        <f t="shared" si="279"/>
        <v/>
      </c>
      <c r="AG913" s="82" t="str">
        <f t="shared" si="280"/>
        <v/>
      </c>
      <c r="AH913" s="125" t="str">
        <f t="shared" si="283"/>
        <v/>
      </c>
      <c r="AI913" s="64" t="str">
        <f t="shared" si="281"/>
        <v/>
      </c>
      <c r="AJ913" s="45" t="str">
        <f>IFERROR(IF(ISNUMBER('Opsparede løndele dec21-feb22'!K911),AI913+'Opsparede løndele dec21-feb22'!K911,AI913),"")</f>
        <v/>
      </c>
    </row>
    <row r="914" spans="1:36" x14ac:dyDescent="0.25">
      <c r="A914" s="50" t="str">
        <f t="shared" si="284"/>
        <v/>
      </c>
      <c r="B914" s="5"/>
      <c r="C914" s="6"/>
      <c r="D914" s="7"/>
      <c r="E914" s="8"/>
      <c r="F914" s="8"/>
      <c r="G914" s="58" t="str">
        <f t="shared" si="285"/>
        <v/>
      </c>
      <c r="H914" s="58" t="str">
        <f t="shared" si="285"/>
        <v/>
      </c>
      <c r="I914" s="58" t="str">
        <f t="shared" si="285"/>
        <v/>
      </c>
      <c r="K914" s="100" t="str">
        <f t="shared" si="282"/>
        <v/>
      </c>
      <c r="U914" s="101"/>
      <c r="V914" s="63" t="str">
        <f t="shared" si="272"/>
        <v/>
      </c>
      <c r="W914" s="63" t="str">
        <f t="shared" si="273"/>
        <v/>
      </c>
      <c r="X914" s="63" t="str">
        <f t="shared" si="274"/>
        <v/>
      </c>
      <c r="Y914" s="63" t="str">
        <f t="shared" si="275"/>
        <v/>
      </c>
      <c r="Z914" s="63" t="str">
        <f t="shared" si="276"/>
        <v/>
      </c>
      <c r="AA914" s="63" t="str">
        <f t="shared" si="277"/>
        <v/>
      </c>
      <c r="AB914" s="37"/>
      <c r="AC914" s="37"/>
      <c r="AD914" s="37"/>
      <c r="AE914" s="82" t="str">
        <f t="shared" si="278"/>
        <v/>
      </c>
      <c r="AF914" s="82" t="str">
        <f t="shared" si="279"/>
        <v/>
      </c>
      <c r="AG914" s="82" t="str">
        <f t="shared" si="280"/>
        <v/>
      </c>
      <c r="AH914" s="125" t="str">
        <f t="shared" si="283"/>
        <v/>
      </c>
      <c r="AI914" s="64" t="str">
        <f t="shared" si="281"/>
        <v/>
      </c>
      <c r="AJ914" s="45" t="str">
        <f>IFERROR(IF(ISNUMBER('Opsparede løndele dec21-feb22'!K912),AI914+'Opsparede løndele dec21-feb22'!K912,AI914),"")</f>
        <v/>
      </c>
    </row>
    <row r="915" spans="1:36" x14ac:dyDescent="0.25">
      <c r="A915" s="50" t="str">
        <f t="shared" si="284"/>
        <v/>
      </c>
      <c r="B915" s="5"/>
      <c r="C915" s="6"/>
      <c r="D915" s="7"/>
      <c r="E915" s="8"/>
      <c r="F915" s="8"/>
      <c r="G915" s="58" t="str">
        <f t="shared" si="285"/>
        <v/>
      </c>
      <c r="H915" s="58" t="str">
        <f t="shared" si="285"/>
        <v/>
      </c>
      <c r="I915" s="58" t="str">
        <f t="shared" si="285"/>
        <v/>
      </c>
      <c r="K915" s="100" t="str">
        <f t="shared" si="282"/>
        <v/>
      </c>
      <c r="U915" s="101"/>
      <c r="V915" s="63" t="str">
        <f t="shared" si="272"/>
        <v/>
      </c>
      <c r="W915" s="63" t="str">
        <f t="shared" si="273"/>
        <v/>
      </c>
      <c r="X915" s="63" t="str">
        <f t="shared" si="274"/>
        <v/>
      </c>
      <c r="Y915" s="63" t="str">
        <f t="shared" si="275"/>
        <v/>
      </c>
      <c r="Z915" s="63" t="str">
        <f t="shared" si="276"/>
        <v/>
      </c>
      <c r="AA915" s="63" t="str">
        <f t="shared" si="277"/>
        <v/>
      </c>
      <c r="AB915" s="37"/>
      <c r="AC915" s="37"/>
      <c r="AD915" s="37"/>
      <c r="AE915" s="82" t="str">
        <f t="shared" si="278"/>
        <v/>
      </c>
      <c r="AF915" s="82" t="str">
        <f t="shared" si="279"/>
        <v/>
      </c>
      <c r="AG915" s="82" t="str">
        <f t="shared" si="280"/>
        <v/>
      </c>
      <c r="AH915" s="125" t="str">
        <f t="shared" si="283"/>
        <v/>
      </c>
      <c r="AI915" s="64" t="str">
        <f t="shared" si="281"/>
        <v/>
      </c>
      <c r="AJ915" s="45" t="str">
        <f>IFERROR(IF(ISNUMBER('Opsparede løndele dec21-feb22'!K913),AI915+'Opsparede løndele dec21-feb22'!K913,AI915),"")</f>
        <v/>
      </c>
    </row>
    <row r="916" spans="1:36" x14ac:dyDescent="0.25">
      <c r="A916" s="50" t="str">
        <f t="shared" si="284"/>
        <v/>
      </c>
      <c r="B916" s="5"/>
      <c r="C916" s="6"/>
      <c r="D916" s="7"/>
      <c r="E916" s="8"/>
      <c r="F916" s="8"/>
      <c r="G916" s="58" t="str">
        <f t="shared" si="285"/>
        <v/>
      </c>
      <c r="H916" s="58" t="str">
        <f t="shared" si="285"/>
        <v/>
      </c>
      <c r="I916" s="58" t="str">
        <f t="shared" si="285"/>
        <v/>
      </c>
      <c r="K916" s="100" t="str">
        <f t="shared" si="282"/>
        <v/>
      </c>
      <c r="U916" s="101"/>
      <c r="V916" s="63" t="str">
        <f t="shared" si="272"/>
        <v/>
      </c>
      <c r="W916" s="63" t="str">
        <f t="shared" si="273"/>
        <v/>
      </c>
      <c r="X916" s="63" t="str">
        <f t="shared" si="274"/>
        <v/>
      </c>
      <c r="Y916" s="63" t="str">
        <f t="shared" si="275"/>
        <v/>
      </c>
      <c r="Z916" s="63" t="str">
        <f t="shared" si="276"/>
        <v/>
      </c>
      <c r="AA916" s="63" t="str">
        <f t="shared" si="277"/>
        <v/>
      </c>
      <c r="AB916" s="37"/>
      <c r="AC916" s="37"/>
      <c r="AD916" s="37"/>
      <c r="AE916" s="82" t="str">
        <f t="shared" si="278"/>
        <v/>
      </c>
      <c r="AF916" s="82" t="str">
        <f t="shared" si="279"/>
        <v/>
      </c>
      <c r="AG916" s="82" t="str">
        <f t="shared" si="280"/>
        <v/>
      </c>
      <c r="AH916" s="125" t="str">
        <f t="shared" si="283"/>
        <v/>
      </c>
      <c r="AI916" s="64" t="str">
        <f t="shared" si="281"/>
        <v/>
      </c>
      <c r="AJ916" s="45" t="str">
        <f>IFERROR(IF(ISNUMBER('Opsparede løndele dec21-feb22'!K914),AI916+'Opsparede løndele dec21-feb22'!K914,AI916),"")</f>
        <v/>
      </c>
    </row>
    <row r="917" spans="1:36" x14ac:dyDescent="0.25">
      <c r="A917" s="50" t="str">
        <f t="shared" si="284"/>
        <v/>
      </c>
      <c r="B917" s="5"/>
      <c r="C917" s="6"/>
      <c r="D917" s="7"/>
      <c r="E917" s="8"/>
      <c r="F917" s="8"/>
      <c r="G917" s="58" t="str">
        <f t="shared" ref="G917:I926" si="286">IF(AND(ISNUMBER($E917),ISNUMBER($F917)),MAX(MIN(NETWORKDAYS(IF($E917&lt;=VLOOKUP(G$6,Matrix_antal_dage,5,FALSE),VLOOKUP(G$6,Matrix_antal_dage,5,FALSE),$E917),IF($F917&gt;=VLOOKUP(G$6,Matrix_antal_dage,6,FALSE),VLOOKUP(G$6,Matrix_antal_dage,6,FALSE),$F917),helligdage),VLOOKUP(G$6,Matrix_antal_dage,7,FALSE)),0),"")</f>
        <v/>
      </c>
      <c r="H917" s="58" t="str">
        <f t="shared" si="286"/>
        <v/>
      </c>
      <c r="I917" s="58" t="str">
        <f t="shared" si="286"/>
        <v/>
      </c>
      <c r="K917" s="100" t="str">
        <f t="shared" si="282"/>
        <v/>
      </c>
      <c r="U917" s="101"/>
      <c r="V917" s="63" t="str">
        <f t="shared" si="272"/>
        <v/>
      </c>
      <c r="W917" s="63" t="str">
        <f t="shared" si="273"/>
        <v/>
      </c>
      <c r="X917" s="63" t="str">
        <f t="shared" si="274"/>
        <v/>
      </c>
      <c r="Y917" s="63" t="str">
        <f t="shared" si="275"/>
        <v/>
      </c>
      <c r="Z917" s="63" t="str">
        <f t="shared" si="276"/>
        <v/>
      </c>
      <c r="AA917" s="63" t="str">
        <f t="shared" si="277"/>
        <v/>
      </c>
      <c r="AB917" s="37"/>
      <c r="AC917" s="37"/>
      <c r="AD917" s="37"/>
      <c r="AE917" s="82" t="str">
        <f t="shared" si="278"/>
        <v/>
      </c>
      <c r="AF917" s="82" t="str">
        <f t="shared" si="279"/>
        <v/>
      </c>
      <c r="AG917" s="82" t="str">
        <f t="shared" si="280"/>
        <v/>
      </c>
      <c r="AH917" s="125" t="str">
        <f t="shared" si="283"/>
        <v/>
      </c>
      <c r="AI917" s="64" t="str">
        <f t="shared" si="281"/>
        <v/>
      </c>
      <c r="AJ917" s="45" t="str">
        <f>IFERROR(IF(ISNUMBER('Opsparede løndele dec21-feb22'!K915),AI917+'Opsparede løndele dec21-feb22'!K915,AI917),"")</f>
        <v/>
      </c>
    </row>
    <row r="918" spans="1:36" x14ac:dyDescent="0.25">
      <c r="A918" s="50" t="str">
        <f t="shared" si="284"/>
        <v/>
      </c>
      <c r="B918" s="5"/>
      <c r="C918" s="6"/>
      <c r="D918" s="7"/>
      <c r="E918" s="8"/>
      <c r="F918" s="8"/>
      <c r="G918" s="58" t="str">
        <f t="shared" si="286"/>
        <v/>
      </c>
      <c r="H918" s="58" t="str">
        <f t="shared" si="286"/>
        <v/>
      </c>
      <c r="I918" s="58" t="str">
        <f t="shared" si="286"/>
        <v/>
      </c>
      <c r="K918" s="100" t="str">
        <f t="shared" si="282"/>
        <v/>
      </c>
      <c r="U918" s="101"/>
      <c r="V918" s="63" t="str">
        <f t="shared" si="272"/>
        <v/>
      </c>
      <c r="W918" s="63" t="str">
        <f t="shared" si="273"/>
        <v/>
      </c>
      <c r="X918" s="63" t="str">
        <f t="shared" si="274"/>
        <v/>
      </c>
      <c r="Y918" s="63" t="str">
        <f t="shared" si="275"/>
        <v/>
      </c>
      <c r="Z918" s="63" t="str">
        <f t="shared" si="276"/>
        <v/>
      </c>
      <c r="AA918" s="63" t="str">
        <f t="shared" si="277"/>
        <v/>
      </c>
      <c r="AB918" s="37"/>
      <c r="AC918" s="37"/>
      <c r="AD918" s="37"/>
      <c r="AE918" s="82" t="str">
        <f t="shared" si="278"/>
        <v/>
      </c>
      <c r="AF918" s="82" t="str">
        <f t="shared" si="279"/>
        <v/>
      </c>
      <c r="AG918" s="82" t="str">
        <f t="shared" si="280"/>
        <v/>
      </c>
      <c r="AH918" s="125" t="str">
        <f t="shared" si="283"/>
        <v/>
      </c>
      <c r="AI918" s="64" t="str">
        <f t="shared" si="281"/>
        <v/>
      </c>
      <c r="AJ918" s="45" t="str">
        <f>IFERROR(IF(ISNUMBER('Opsparede løndele dec21-feb22'!K916),AI918+'Opsparede løndele dec21-feb22'!K916,AI918),"")</f>
        <v/>
      </c>
    </row>
    <row r="919" spans="1:36" x14ac:dyDescent="0.25">
      <c r="A919" s="50" t="str">
        <f t="shared" si="284"/>
        <v/>
      </c>
      <c r="B919" s="5"/>
      <c r="C919" s="6"/>
      <c r="D919" s="7"/>
      <c r="E919" s="8"/>
      <c r="F919" s="8"/>
      <c r="G919" s="58" t="str">
        <f t="shared" si="286"/>
        <v/>
      </c>
      <c r="H919" s="58" t="str">
        <f t="shared" si="286"/>
        <v/>
      </c>
      <c r="I919" s="58" t="str">
        <f t="shared" si="286"/>
        <v/>
      </c>
      <c r="K919" s="100" t="str">
        <f t="shared" si="282"/>
        <v/>
      </c>
      <c r="U919" s="101"/>
      <c r="V919" s="63" t="str">
        <f t="shared" si="272"/>
        <v/>
      </c>
      <c r="W919" s="63" t="str">
        <f t="shared" si="273"/>
        <v/>
      </c>
      <c r="X919" s="63" t="str">
        <f t="shared" si="274"/>
        <v/>
      </c>
      <c r="Y919" s="63" t="str">
        <f t="shared" si="275"/>
        <v/>
      </c>
      <c r="Z919" s="63" t="str">
        <f t="shared" si="276"/>
        <v/>
      </c>
      <c r="AA919" s="63" t="str">
        <f t="shared" si="277"/>
        <v/>
      </c>
      <c r="AB919" s="37"/>
      <c r="AC919" s="37"/>
      <c r="AD919" s="37"/>
      <c r="AE919" s="82" t="str">
        <f t="shared" si="278"/>
        <v/>
      </c>
      <c r="AF919" s="82" t="str">
        <f t="shared" si="279"/>
        <v/>
      </c>
      <c r="AG919" s="82" t="str">
        <f t="shared" si="280"/>
        <v/>
      </c>
      <c r="AH919" s="125" t="str">
        <f t="shared" si="283"/>
        <v/>
      </c>
      <c r="AI919" s="64" t="str">
        <f t="shared" si="281"/>
        <v/>
      </c>
      <c r="AJ919" s="45" t="str">
        <f>IFERROR(IF(ISNUMBER('Opsparede løndele dec21-feb22'!K917),AI919+'Opsparede løndele dec21-feb22'!K917,AI919),"")</f>
        <v/>
      </c>
    </row>
    <row r="920" spans="1:36" x14ac:dyDescent="0.25">
      <c r="A920" s="50" t="str">
        <f t="shared" si="284"/>
        <v/>
      </c>
      <c r="B920" s="5"/>
      <c r="C920" s="6"/>
      <c r="D920" s="7"/>
      <c r="E920" s="8"/>
      <c r="F920" s="8"/>
      <c r="G920" s="58" t="str">
        <f t="shared" si="286"/>
        <v/>
      </c>
      <c r="H920" s="58" t="str">
        <f t="shared" si="286"/>
        <v/>
      </c>
      <c r="I920" s="58" t="str">
        <f t="shared" si="286"/>
        <v/>
      </c>
      <c r="K920" s="100" t="str">
        <f t="shared" si="282"/>
        <v/>
      </c>
      <c r="U920" s="101"/>
      <c r="V920" s="63" t="str">
        <f t="shared" si="272"/>
        <v/>
      </c>
      <c r="W920" s="63" t="str">
        <f t="shared" si="273"/>
        <v/>
      </c>
      <c r="X920" s="63" t="str">
        <f t="shared" si="274"/>
        <v/>
      </c>
      <c r="Y920" s="63" t="str">
        <f t="shared" si="275"/>
        <v/>
      </c>
      <c r="Z920" s="63" t="str">
        <f t="shared" si="276"/>
        <v/>
      </c>
      <c r="AA920" s="63" t="str">
        <f t="shared" si="277"/>
        <v/>
      </c>
      <c r="AB920" s="37"/>
      <c r="AC920" s="37"/>
      <c r="AD920" s="37"/>
      <c r="AE920" s="82" t="str">
        <f t="shared" si="278"/>
        <v/>
      </c>
      <c r="AF920" s="82" t="str">
        <f t="shared" si="279"/>
        <v/>
      </c>
      <c r="AG920" s="82" t="str">
        <f t="shared" si="280"/>
        <v/>
      </c>
      <c r="AH920" s="125" t="str">
        <f t="shared" si="283"/>
        <v/>
      </c>
      <c r="AI920" s="64" t="str">
        <f t="shared" si="281"/>
        <v/>
      </c>
      <c r="AJ920" s="45" t="str">
        <f>IFERROR(IF(ISNUMBER('Opsparede løndele dec21-feb22'!K918),AI920+'Opsparede løndele dec21-feb22'!K918,AI920),"")</f>
        <v/>
      </c>
    </row>
    <row r="921" spans="1:36" x14ac:dyDescent="0.25">
      <c r="A921" s="50" t="str">
        <f t="shared" si="284"/>
        <v/>
      </c>
      <c r="B921" s="5"/>
      <c r="C921" s="6"/>
      <c r="D921" s="7"/>
      <c r="E921" s="8"/>
      <c r="F921" s="8"/>
      <c r="G921" s="58" t="str">
        <f t="shared" si="286"/>
        <v/>
      </c>
      <c r="H921" s="58" t="str">
        <f t="shared" si="286"/>
        <v/>
      </c>
      <c r="I921" s="58" t="str">
        <f t="shared" si="286"/>
        <v/>
      </c>
      <c r="K921" s="100" t="str">
        <f t="shared" si="282"/>
        <v/>
      </c>
      <c r="U921" s="101"/>
      <c r="V921" s="63" t="str">
        <f t="shared" si="272"/>
        <v/>
      </c>
      <c r="W921" s="63" t="str">
        <f t="shared" si="273"/>
        <v/>
      </c>
      <c r="X921" s="63" t="str">
        <f t="shared" si="274"/>
        <v/>
      </c>
      <c r="Y921" s="63" t="str">
        <f t="shared" si="275"/>
        <v/>
      </c>
      <c r="Z921" s="63" t="str">
        <f t="shared" si="276"/>
        <v/>
      </c>
      <c r="AA921" s="63" t="str">
        <f t="shared" si="277"/>
        <v/>
      </c>
      <c r="AB921" s="37"/>
      <c r="AC921" s="37"/>
      <c r="AD921" s="37"/>
      <c r="AE921" s="82" t="str">
        <f t="shared" si="278"/>
        <v/>
      </c>
      <c r="AF921" s="82" t="str">
        <f t="shared" si="279"/>
        <v/>
      </c>
      <c r="AG921" s="82" t="str">
        <f t="shared" si="280"/>
        <v/>
      </c>
      <c r="AH921" s="125" t="str">
        <f t="shared" si="283"/>
        <v/>
      </c>
      <c r="AI921" s="64" t="str">
        <f t="shared" si="281"/>
        <v/>
      </c>
      <c r="AJ921" s="45" t="str">
        <f>IFERROR(IF(ISNUMBER('Opsparede løndele dec21-feb22'!K919),AI921+'Opsparede løndele dec21-feb22'!K919,AI921),"")</f>
        <v/>
      </c>
    </row>
    <row r="922" spans="1:36" x14ac:dyDescent="0.25">
      <c r="A922" s="50" t="str">
        <f t="shared" si="284"/>
        <v/>
      </c>
      <c r="B922" s="5"/>
      <c r="C922" s="6"/>
      <c r="D922" s="7"/>
      <c r="E922" s="8"/>
      <c r="F922" s="8"/>
      <c r="G922" s="58" t="str">
        <f t="shared" si="286"/>
        <v/>
      </c>
      <c r="H922" s="58" t="str">
        <f t="shared" si="286"/>
        <v/>
      </c>
      <c r="I922" s="58" t="str">
        <f t="shared" si="286"/>
        <v/>
      </c>
      <c r="K922" s="100" t="str">
        <f t="shared" si="282"/>
        <v/>
      </c>
      <c r="U922" s="101"/>
      <c r="V922" s="63" t="str">
        <f t="shared" si="272"/>
        <v/>
      </c>
      <c r="W922" s="63" t="str">
        <f t="shared" si="273"/>
        <v/>
      </c>
      <c r="X922" s="63" t="str">
        <f t="shared" si="274"/>
        <v/>
      </c>
      <c r="Y922" s="63" t="str">
        <f t="shared" si="275"/>
        <v/>
      </c>
      <c r="Z922" s="63" t="str">
        <f t="shared" si="276"/>
        <v/>
      </c>
      <c r="AA922" s="63" t="str">
        <f t="shared" si="277"/>
        <v/>
      </c>
      <c r="AB922" s="37"/>
      <c r="AC922" s="37"/>
      <c r="AD922" s="37"/>
      <c r="AE922" s="82" t="str">
        <f t="shared" si="278"/>
        <v/>
      </c>
      <c r="AF922" s="82" t="str">
        <f t="shared" si="279"/>
        <v/>
      </c>
      <c r="AG922" s="82" t="str">
        <f t="shared" si="280"/>
        <v/>
      </c>
      <c r="AH922" s="125" t="str">
        <f t="shared" si="283"/>
        <v/>
      </c>
      <c r="AI922" s="64" t="str">
        <f t="shared" si="281"/>
        <v/>
      </c>
      <c r="AJ922" s="45" t="str">
        <f>IFERROR(IF(ISNUMBER('Opsparede løndele dec21-feb22'!K920),AI922+'Opsparede løndele dec21-feb22'!K920,AI922),"")</f>
        <v/>
      </c>
    </row>
    <row r="923" spans="1:36" x14ac:dyDescent="0.25">
      <c r="A923" s="50" t="str">
        <f t="shared" si="284"/>
        <v/>
      </c>
      <c r="B923" s="5"/>
      <c r="C923" s="6"/>
      <c r="D923" s="7"/>
      <c r="E923" s="8"/>
      <c r="F923" s="8"/>
      <c r="G923" s="58" t="str">
        <f t="shared" si="286"/>
        <v/>
      </c>
      <c r="H923" s="58" t="str">
        <f t="shared" si="286"/>
        <v/>
      </c>
      <c r="I923" s="58" t="str">
        <f t="shared" si="286"/>
        <v/>
      </c>
      <c r="K923" s="100" t="str">
        <f t="shared" si="282"/>
        <v/>
      </c>
      <c r="U923" s="101"/>
      <c r="V923" s="63" t="str">
        <f t="shared" si="272"/>
        <v/>
      </c>
      <c r="W923" s="63" t="str">
        <f t="shared" si="273"/>
        <v/>
      </c>
      <c r="X923" s="63" t="str">
        <f t="shared" si="274"/>
        <v/>
      </c>
      <c r="Y923" s="63" t="str">
        <f t="shared" si="275"/>
        <v/>
      </c>
      <c r="Z923" s="63" t="str">
        <f t="shared" si="276"/>
        <v/>
      </c>
      <c r="AA923" s="63" t="str">
        <f t="shared" si="277"/>
        <v/>
      </c>
      <c r="AB923" s="37"/>
      <c r="AC923" s="37"/>
      <c r="AD923" s="37"/>
      <c r="AE923" s="82" t="str">
        <f t="shared" si="278"/>
        <v/>
      </c>
      <c r="AF923" s="82" t="str">
        <f t="shared" si="279"/>
        <v/>
      </c>
      <c r="AG923" s="82" t="str">
        <f t="shared" si="280"/>
        <v/>
      </c>
      <c r="AH923" s="125" t="str">
        <f t="shared" si="283"/>
        <v/>
      </c>
      <c r="AI923" s="64" t="str">
        <f t="shared" si="281"/>
        <v/>
      </c>
      <c r="AJ923" s="45" t="str">
        <f>IFERROR(IF(ISNUMBER('Opsparede løndele dec21-feb22'!K921),AI923+'Opsparede løndele dec21-feb22'!K921,AI923),"")</f>
        <v/>
      </c>
    </row>
    <row r="924" spans="1:36" x14ac:dyDescent="0.25">
      <c r="A924" s="50" t="str">
        <f t="shared" si="284"/>
        <v/>
      </c>
      <c r="B924" s="5"/>
      <c r="C924" s="6"/>
      <c r="D924" s="7"/>
      <c r="E924" s="8"/>
      <c r="F924" s="8"/>
      <c r="G924" s="58" t="str">
        <f t="shared" si="286"/>
        <v/>
      </c>
      <c r="H924" s="58" t="str">
        <f t="shared" si="286"/>
        <v/>
      </c>
      <c r="I924" s="58" t="str">
        <f t="shared" si="286"/>
        <v/>
      </c>
      <c r="K924" s="100" t="str">
        <f t="shared" si="282"/>
        <v/>
      </c>
      <c r="U924" s="101"/>
      <c r="V924" s="63" t="str">
        <f t="shared" si="272"/>
        <v/>
      </c>
      <c r="W924" s="63" t="str">
        <f t="shared" si="273"/>
        <v/>
      </c>
      <c r="X924" s="63" t="str">
        <f t="shared" si="274"/>
        <v/>
      </c>
      <c r="Y924" s="63" t="str">
        <f t="shared" si="275"/>
        <v/>
      </c>
      <c r="Z924" s="63" t="str">
        <f t="shared" si="276"/>
        <v/>
      </c>
      <c r="AA924" s="63" t="str">
        <f t="shared" si="277"/>
        <v/>
      </c>
      <c r="AB924" s="37"/>
      <c r="AC924" s="37"/>
      <c r="AD924" s="37"/>
      <c r="AE924" s="82" t="str">
        <f t="shared" si="278"/>
        <v/>
      </c>
      <c r="AF924" s="82" t="str">
        <f t="shared" si="279"/>
        <v/>
      </c>
      <c r="AG924" s="82" t="str">
        <f t="shared" si="280"/>
        <v/>
      </c>
      <c r="AH924" s="125" t="str">
        <f t="shared" si="283"/>
        <v/>
      </c>
      <c r="AI924" s="64" t="str">
        <f t="shared" si="281"/>
        <v/>
      </c>
      <c r="AJ924" s="45" t="str">
        <f>IFERROR(IF(ISNUMBER('Opsparede løndele dec21-feb22'!K922),AI924+'Opsparede løndele dec21-feb22'!K922,AI924),"")</f>
        <v/>
      </c>
    </row>
    <row r="925" spans="1:36" x14ac:dyDescent="0.25">
      <c r="A925" s="50" t="str">
        <f t="shared" si="284"/>
        <v/>
      </c>
      <c r="B925" s="5"/>
      <c r="C925" s="6"/>
      <c r="D925" s="7"/>
      <c r="E925" s="8"/>
      <c r="F925" s="8"/>
      <c r="G925" s="58" t="str">
        <f t="shared" si="286"/>
        <v/>
      </c>
      <c r="H925" s="58" t="str">
        <f t="shared" si="286"/>
        <v/>
      </c>
      <c r="I925" s="58" t="str">
        <f t="shared" si="286"/>
        <v/>
      </c>
      <c r="K925" s="100" t="str">
        <f t="shared" si="282"/>
        <v/>
      </c>
      <c r="U925" s="101"/>
      <c r="V925" s="63" t="str">
        <f t="shared" si="272"/>
        <v/>
      </c>
      <c r="W925" s="63" t="str">
        <f t="shared" si="273"/>
        <v/>
      </c>
      <c r="X925" s="63" t="str">
        <f t="shared" si="274"/>
        <v/>
      </c>
      <c r="Y925" s="63" t="str">
        <f t="shared" si="275"/>
        <v/>
      </c>
      <c r="Z925" s="63" t="str">
        <f t="shared" si="276"/>
        <v/>
      </c>
      <c r="AA925" s="63" t="str">
        <f t="shared" si="277"/>
        <v/>
      </c>
      <c r="AB925" s="37"/>
      <c r="AC925" s="37"/>
      <c r="AD925" s="37"/>
      <c r="AE925" s="82" t="str">
        <f t="shared" si="278"/>
        <v/>
      </c>
      <c r="AF925" s="82" t="str">
        <f t="shared" si="279"/>
        <v/>
      </c>
      <c r="AG925" s="82" t="str">
        <f t="shared" si="280"/>
        <v/>
      </c>
      <c r="AH925" s="125" t="str">
        <f t="shared" si="283"/>
        <v/>
      </c>
      <c r="AI925" s="64" t="str">
        <f t="shared" si="281"/>
        <v/>
      </c>
      <c r="AJ925" s="45" t="str">
        <f>IFERROR(IF(ISNUMBER('Opsparede løndele dec21-feb22'!K923),AI925+'Opsparede løndele dec21-feb22'!K923,AI925),"")</f>
        <v/>
      </c>
    </row>
    <row r="926" spans="1:36" x14ac:dyDescent="0.25">
      <c r="A926" s="50" t="str">
        <f t="shared" si="284"/>
        <v/>
      </c>
      <c r="B926" s="5"/>
      <c r="C926" s="6"/>
      <c r="D926" s="7"/>
      <c r="E926" s="8"/>
      <c r="F926" s="8"/>
      <c r="G926" s="58" t="str">
        <f t="shared" si="286"/>
        <v/>
      </c>
      <c r="H926" s="58" t="str">
        <f t="shared" si="286"/>
        <v/>
      </c>
      <c r="I926" s="58" t="str">
        <f t="shared" si="286"/>
        <v/>
      </c>
      <c r="K926" s="100" t="str">
        <f t="shared" si="282"/>
        <v/>
      </c>
      <c r="U926" s="101"/>
      <c r="V926" s="63" t="str">
        <f t="shared" si="272"/>
        <v/>
      </c>
      <c r="W926" s="63" t="str">
        <f t="shared" si="273"/>
        <v/>
      </c>
      <c r="X926" s="63" t="str">
        <f t="shared" si="274"/>
        <v/>
      </c>
      <c r="Y926" s="63" t="str">
        <f t="shared" si="275"/>
        <v/>
      </c>
      <c r="Z926" s="63" t="str">
        <f t="shared" si="276"/>
        <v/>
      </c>
      <c r="AA926" s="63" t="str">
        <f t="shared" si="277"/>
        <v/>
      </c>
      <c r="AB926" s="37"/>
      <c r="AC926" s="37"/>
      <c r="AD926" s="37"/>
      <c r="AE926" s="82" t="str">
        <f t="shared" si="278"/>
        <v/>
      </c>
      <c r="AF926" s="82" t="str">
        <f t="shared" si="279"/>
        <v/>
      </c>
      <c r="AG926" s="82" t="str">
        <f t="shared" si="280"/>
        <v/>
      </c>
      <c r="AH926" s="125" t="str">
        <f t="shared" si="283"/>
        <v/>
      </c>
      <c r="AI926" s="64" t="str">
        <f t="shared" si="281"/>
        <v/>
      </c>
      <c r="AJ926" s="45" t="str">
        <f>IFERROR(IF(ISNUMBER('Opsparede løndele dec21-feb22'!K924),AI926+'Opsparede løndele dec21-feb22'!K924,AI926),"")</f>
        <v/>
      </c>
    </row>
    <row r="927" spans="1:36" x14ac:dyDescent="0.25">
      <c r="A927" s="50" t="str">
        <f t="shared" si="284"/>
        <v/>
      </c>
      <c r="B927" s="5"/>
      <c r="C927" s="6"/>
      <c r="D927" s="7"/>
      <c r="E927" s="8"/>
      <c r="F927" s="8"/>
      <c r="G927" s="58" t="str">
        <f t="shared" ref="G927:I936" si="287">IF(AND(ISNUMBER($E927),ISNUMBER($F927)),MAX(MIN(NETWORKDAYS(IF($E927&lt;=VLOOKUP(G$6,Matrix_antal_dage,5,FALSE),VLOOKUP(G$6,Matrix_antal_dage,5,FALSE),$E927),IF($F927&gt;=VLOOKUP(G$6,Matrix_antal_dage,6,FALSE),VLOOKUP(G$6,Matrix_antal_dage,6,FALSE),$F927),helligdage),VLOOKUP(G$6,Matrix_antal_dage,7,FALSE)),0),"")</f>
        <v/>
      </c>
      <c r="H927" s="58" t="str">
        <f t="shared" si="287"/>
        <v/>
      </c>
      <c r="I927" s="58" t="str">
        <f t="shared" si="287"/>
        <v/>
      </c>
      <c r="K927" s="100" t="str">
        <f t="shared" si="282"/>
        <v/>
      </c>
      <c r="U927" s="101"/>
      <c r="V927" s="63" t="str">
        <f t="shared" si="272"/>
        <v/>
      </c>
      <c r="W927" s="63" t="str">
        <f t="shared" si="273"/>
        <v/>
      </c>
      <c r="X927" s="63" t="str">
        <f t="shared" si="274"/>
        <v/>
      </c>
      <c r="Y927" s="63" t="str">
        <f t="shared" si="275"/>
        <v/>
      </c>
      <c r="Z927" s="63" t="str">
        <f t="shared" si="276"/>
        <v/>
      </c>
      <c r="AA927" s="63" t="str">
        <f t="shared" si="277"/>
        <v/>
      </c>
      <c r="AB927" s="37"/>
      <c r="AC927" s="37"/>
      <c r="AD927" s="37"/>
      <c r="AE927" s="82" t="str">
        <f t="shared" si="278"/>
        <v/>
      </c>
      <c r="AF927" s="82" t="str">
        <f t="shared" si="279"/>
        <v/>
      </c>
      <c r="AG927" s="82" t="str">
        <f t="shared" si="280"/>
        <v/>
      </c>
      <c r="AH927" s="125" t="str">
        <f t="shared" si="283"/>
        <v/>
      </c>
      <c r="AI927" s="64" t="str">
        <f t="shared" si="281"/>
        <v/>
      </c>
      <c r="AJ927" s="45" t="str">
        <f>IFERROR(IF(ISNUMBER('Opsparede løndele dec21-feb22'!K925),AI927+'Opsparede løndele dec21-feb22'!K925,AI927),"")</f>
        <v/>
      </c>
    </row>
    <row r="928" spans="1:36" x14ac:dyDescent="0.25">
      <c r="A928" s="50" t="str">
        <f t="shared" si="284"/>
        <v/>
      </c>
      <c r="B928" s="5"/>
      <c r="C928" s="6"/>
      <c r="D928" s="7"/>
      <c r="E928" s="8"/>
      <c r="F928" s="8"/>
      <c r="G928" s="58" t="str">
        <f t="shared" si="287"/>
        <v/>
      </c>
      <c r="H928" s="58" t="str">
        <f t="shared" si="287"/>
        <v/>
      </c>
      <c r="I928" s="58" t="str">
        <f t="shared" si="287"/>
        <v/>
      </c>
      <c r="K928" s="100" t="str">
        <f t="shared" si="282"/>
        <v/>
      </c>
      <c r="U928" s="101"/>
      <c r="V928" s="63" t="str">
        <f t="shared" si="272"/>
        <v/>
      </c>
      <c r="W928" s="63" t="str">
        <f t="shared" si="273"/>
        <v/>
      </c>
      <c r="X928" s="63" t="str">
        <f t="shared" si="274"/>
        <v/>
      </c>
      <c r="Y928" s="63" t="str">
        <f t="shared" si="275"/>
        <v/>
      </c>
      <c r="Z928" s="63" t="str">
        <f t="shared" si="276"/>
        <v/>
      </c>
      <c r="AA928" s="63" t="str">
        <f t="shared" si="277"/>
        <v/>
      </c>
      <c r="AB928" s="37"/>
      <c r="AC928" s="37"/>
      <c r="AD928" s="37"/>
      <c r="AE928" s="82" t="str">
        <f t="shared" si="278"/>
        <v/>
      </c>
      <c r="AF928" s="82" t="str">
        <f t="shared" si="279"/>
        <v/>
      </c>
      <c r="AG928" s="82" t="str">
        <f t="shared" si="280"/>
        <v/>
      </c>
      <c r="AH928" s="125" t="str">
        <f t="shared" si="283"/>
        <v/>
      </c>
      <c r="AI928" s="64" t="str">
        <f t="shared" si="281"/>
        <v/>
      </c>
      <c r="AJ928" s="45" t="str">
        <f>IFERROR(IF(ISNUMBER('Opsparede løndele dec21-feb22'!K926),AI928+'Opsparede løndele dec21-feb22'!K926,AI928),"")</f>
        <v/>
      </c>
    </row>
    <row r="929" spans="1:36" x14ac:dyDescent="0.25">
      <c r="A929" s="50" t="str">
        <f t="shared" si="284"/>
        <v/>
      </c>
      <c r="B929" s="5"/>
      <c r="C929" s="6"/>
      <c r="D929" s="7"/>
      <c r="E929" s="8"/>
      <c r="F929" s="8"/>
      <c r="G929" s="58" t="str">
        <f t="shared" si="287"/>
        <v/>
      </c>
      <c r="H929" s="58" t="str">
        <f t="shared" si="287"/>
        <v/>
      </c>
      <c r="I929" s="58" t="str">
        <f t="shared" si="287"/>
        <v/>
      </c>
      <c r="K929" s="100" t="str">
        <f t="shared" si="282"/>
        <v/>
      </c>
      <c r="U929" s="101"/>
      <c r="V929" s="63" t="str">
        <f t="shared" si="272"/>
        <v/>
      </c>
      <c r="W929" s="63" t="str">
        <f t="shared" si="273"/>
        <v/>
      </c>
      <c r="X929" s="63" t="str">
        <f t="shared" si="274"/>
        <v/>
      </c>
      <c r="Y929" s="63" t="str">
        <f t="shared" si="275"/>
        <v/>
      </c>
      <c r="Z929" s="63" t="str">
        <f t="shared" si="276"/>
        <v/>
      </c>
      <c r="AA929" s="63" t="str">
        <f t="shared" si="277"/>
        <v/>
      </c>
      <c r="AB929" s="37"/>
      <c r="AC929" s="37"/>
      <c r="AD929" s="37"/>
      <c r="AE929" s="82" t="str">
        <f t="shared" si="278"/>
        <v/>
      </c>
      <c r="AF929" s="82" t="str">
        <f t="shared" si="279"/>
        <v/>
      </c>
      <c r="AG929" s="82" t="str">
        <f t="shared" si="280"/>
        <v/>
      </c>
      <c r="AH929" s="125" t="str">
        <f t="shared" si="283"/>
        <v/>
      </c>
      <c r="AI929" s="64" t="str">
        <f t="shared" si="281"/>
        <v/>
      </c>
      <c r="AJ929" s="45" t="str">
        <f>IFERROR(IF(ISNUMBER('Opsparede løndele dec21-feb22'!K927),AI929+'Opsparede løndele dec21-feb22'!K927,AI929),"")</f>
        <v/>
      </c>
    </row>
    <row r="930" spans="1:36" x14ac:dyDescent="0.25">
      <c r="A930" s="50" t="str">
        <f t="shared" si="284"/>
        <v/>
      </c>
      <c r="B930" s="5"/>
      <c r="C930" s="6"/>
      <c r="D930" s="7"/>
      <c r="E930" s="8"/>
      <c r="F930" s="8"/>
      <c r="G930" s="58" t="str">
        <f t="shared" si="287"/>
        <v/>
      </c>
      <c r="H930" s="58" t="str">
        <f t="shared" si="287"/>
        <v/>
      </c>
      <c r="I930" s="58" t="str">
        <f t="shared" si="287"/>
        <v/>
      </c>
      <c r="K930" s="100" t="str">
        <f t="shared" si="282"/>
        <v/>
      </c>
      <c r="U930" s="101"/>
      <c r="V930" s="63" t="str">
        <f t="shared" si="272"/>
        <v/>
      </c>
      <c r="W930" s="63" t="str">
        <f t="shared" si="273"/>
        <v/>
      </c>
      <c r="X930" s="63" t="str">
        <f t="shared" si="274"/>
        <v/>
      </c>
      <c r="Y930" s="63" t="str">
        <f t="shared" si="275"/>
        <v/>
      </c>
      <c r="Z930" s="63" t="str">
        <f t="shared" si="276"/>
        <v/>
      </c>
      <c r="AA930" s="63" t="str">
        <f t="shared" si="277"/>
        <v/>
      </c>
      <c r="AB930" s="37"/>
      <c r="AC930" s="37"/>
      <c r="AD930" s="37"/>
      <c r="AE930" s="82" t="str">
        <f t="shared" si="278"/>
        <v/>
      </c>
      <c r="AF930" s="82" t="str">
        <f t="shared" si="279"/>
        <v/>
      </c>
      <c r="AG930" s="82" t="str">
        <f t="shared" si="280"/>
        <v/>
      </c>
      <c r="AH930" s="125" t="str">
        <f t="shared" si="283"/>
        <v/>
      </c>
      <c r="AI930" s="64" t="str">
        <f t="shared" si="281"/>
        <v/>
      </c>
      <c r="AJ930" s="45" t="str">
        <f>IFERROR(IF(ISNUMBER('Opsparede løndele dec21-feb22'!K928),AI930+'Opsparede løndele dec21-feb22'!K928,AI930),"")</f>
        <v/>
      </c>
    </row>
    <row r="931" spans="1:36" x14ac:dyDescent="0.25">
      <c r="A931" s="50" t="str">
        <f t="shared" si="284"/>
        <v/>
      </c>
      <c r="B931" s="5"/>
      <c r="C931" s="6"/>
      <c r="D931" s="7"/>
      <c r="E931" s="8"/>
      <c r="F931" s="8"/>
      <c r="G931" s="58" t="str">
        <f t="shared" si="287"/>
        <v/>
      </c>
      <c r="H931" s="58" t="str">
        <f t="shared" si="287"/>
        <v/>
      </c>
      <c r="I931" s="58" t="str">
        <f t="shared" si="287"/>
        <v/>
      </c>
      <c r="K931" s="100" t="str">
        <f t="shared" si="282"/>
        <v/>
      </c>
      <c r="U931" s="101"/>
      <c r="V931" s="63" t="str">
        <f t="shared" si="272"/>
        <v/>
      </c>
      <c r="W931" s="63" t="str">
        <f t="shared" si="273"/>
        <v/>
      </c>
      <c r="X931" s="63" t="str">
        <f t="shared" si="274"/>
        <v/>
      </c>
      <c r="Y931" s="63" t="str">
        <f t="shared" si="275"/>
        <v/>
      </c>
      <c r="Z931" s="63" t="str">
        <f t="shared" si="276"/>
        <v/>
      </c>
      <c r="AA931" s="63" t="str">
        <f t="shared" si="277"/>
        <v/>
      </c>
      <c r="AB931" s="37"/>
      <c r="AC931" s="37"/>
      <c r="AD931" s="37"/>
      <c r="AE931" s="82" t="str">
        <f t="shared" si="278"/>
        <v/>
      </c>
      <c r="AF931" s="82" t="str">
        <f t="shared" si="279"/>
        <v/>
      </c>
      <c r="AG931" s="82" t="str">
        <f t="shared" si="280"/>
        <v/>
      </c>
      <c r="AH931" s="125" t="str">
        <f t="shared" si="283"/>
        <v/>
      </c>
      <c r="AI931" s="64" t="str">
        <f t="shared" si="281"/>
        <v/>
      </c>
      <c r="AJ931" s="45" t="str">
        <f>IFERROR(IF(ISNUMBER('Opsparede løndele dec21-feb22'!K929),AI931+'Opsparede løndele dec21-feb22'!K929,AI931),"")</f>
        <v/>
      </c>
    </row>
    <row r="932" spans="1:36" x14ac:dyDescent="0.25">
      <c r="A932" s="50" t="str">
        <f t="shared" si="284"/>
        <v/>
      </c>
      <c r="B932" s="5"/>
      <c r="C932" s="6"/>
      <c r="D932" s="7"/>
      <c r="E932" s="8"/>
      <c r="F932" s="8"/>
      <c r="G932" s="58" t="str">
        <f t="shared" si="287"/>
        <v/>
      </c>
      <c r="H932" s="58" t="str">
        <f t="shared" si="287"/>
        <v/>
      </c>
      <c r="I932" s="58" t="str">
        <f t="shared" si="287"/>
        <v/>
      </c>
      <c r="K932" s="100" t="str">
        <f t="shared" si="282"/>
        <v/>
      </c>
      <c r="U932" s="101"/>
      <c r="V932" s="63" t="str">
        <f t="shared" si="272"/>
        <v/>
      </c>
      <c r="W932" s="63" t="str">
        <f t="shared" si="273"/>
        <v/>
      </c>
      <c r="X932" s="63" t="str">
        <f t="shared" si="274"/>
        <v/>
      </c>
      <c r="Y932" s="63" t="str">
        <f t="shared" si="275"/>
        <v/>
      </c>
      <c r="Z932" s="63" t="str">
        <f t="shared" si="276"/>
        <v/>
      </c>
      <c r="AA932" s="63" t="str">
        <f t="shared" si="277"/>
        <v/>
      </c>
      <c r="AB932" s="37"/>
      <c r="AC932" s="37"/>
      <c r="AD932" s="37"/>
      <c r="AE932" s="82" t="str">
        <f t="shared" si="278"/>
        <v/>
      </c>
      <c r="AF932" s="82" t="str">
        <f t="shared" si="279"/>
        <v/>
      </c>
      <c r="AG932" s="82" t="str">
        <f t="shared" si="280"/>
        <v/>
      </c>
      <c r="AH932" s="125" t="str">
        <f t="shared" si="283"/>
        <v/>
      </c>
      <c r="AI932" s="64" t="str">
        <f t="shared" si="281"/>
        <v/>
      </c>
      <c r="AJ932" s="45" t="str">
        <f>IFERROR(IF(ISNUMBER('Opsparede løndele dec21-feb22'!K930),AI932+'Opsparede løndele dec21-feb22'!K930,AI932),"")</f>
        <v/>
      </c>
    </row>
    <row r="933" spans="1:36" x14ac:dyDescent="0.25">
      <c r="A933" s="50" t="str">
        <f t="shared" si="284"/>
        <v/>
      </c>
      <c r="B933" s="5"/>
      <c r="C933" s="6"/>
      <c r="D933" s="7"/>
      <c r="E933" s="8"/>
      <c r="F933" s="8"/>
      <c r="G933" s="58" t="str">
        <f t="shared" si="287"/>
        <v/>
      </c>
      <c r="H933" s="58" t="str">
        <f t="shared" si="287"/>
        <v/>
      </c>
      <c r="I933" s="58" t="str">
        <f t="shared" si="287"/>
        <v/>
      </c>
      <c r="K933" s="100" t="str">
        <f t="shared" si="282"/>
        <v/>
      </c>
      <c r="U933" s="101"/>
      <c r="V933" s="63" t="str">
        <f t="shared" si="272"/>
        <v/>
      </c>
      <c r="W933" s="63" t="str">
        <f t="shared" si="273"/>
        <v/>
      </c>
      <c r="X933" s="63" t="str">
        <f t="shared" si="274"/>
        <v/>
      </c>
      <c r="Y933" s="63" t="str">
        <f t="shared" si="275"/>
        <v/>
      </c>
      <c r="Z933" s="63" t="str">
        <f t="shared" si="276"/>
        <v/>
      </c>
      <c r="AA933" s="63" t="str">
        <f t="shared" si="277"/>
        <v/>
      </c>
      <c r="AB933" s="37"/>
      <c r="AC933" s="37"/>
      <c r="AD933" s="37"/>
      <c r="AE933" s="82" t="str">
        <f t="shared" si="278"/>
        <v/>
      </c>
      <c r="AF933" s="82" t="str">
        <f t="shared" si="279"/>
        <v/>
      </c>
      <c r="AG933" s="82" t="str">
        <f t="shared" si="280"/>
        <v/>
      </c>
      <c r="AH933" s="125" t="str">
        <f t="shared" si="283"/>
        <v/>
      </c>
      <c r="AI933" s="64" t="str">
        <f t="shared" si="281"/>
        <v/>
      </c>
      <c r="AJ933" s="45" t="str">
        <f>IFERROR(IF(ISNUMBER('Opsparede løndele dec21-feb22'!K931),AI933+'Opsparede løndele dec21-feb22'!K931,AI933),"")</f>
        <v/>
      </c>
    </row>
    <row r="934" spans="1:36" x14ac:dyDescent="0.25">
      <c r="A934" s="50" t="str">
        <f t="shared" si="284"/>
        <v/>
      </c>
      <c r="B934" s="5"/>
      <c r="C934" s="6"/>
      <c r="D934" s="7"/>
      <c r="E934" s="8"/>
      <c r="F934" s="8"/>
      <c r="G934" s="58" t="str">
        <f t="shared" si="287"/>
        <v/>
      </c>
      <c r="H934" s="58" t="str">
        <f t="shared" si="287"/>
        <v/>
      </c>
      <c r="I934" s="58" t="str">
        <f t="shared" si="287"/>
        <v/>
      </c>
      <c r="K934" s="100" t="str">
        <f t="shared" si="282"/>
        <v/>
      </c>
      <c r="U934" s="101"/>
      <c r="V934" s="63" t="str">
        <f t="shared" si="272"/>
        <v/>
      </c>
      <c r="W934" s="63" t="str">
        <f t="shared" si="273"/>
        <v/>
      </c>
      <c r="X934" s="63" t="str">
        <f t="shared" si="274"/>
        <v/>
      </c>
      <c r="Y934" s="63" t="str">
        <f t="shared" si="275"/>
        <v/>
      </c>
      <c r="Z934" s="63" t="str">
        <f t="shared" si="276"/>
        <v/>
      </c>
      <c r="AA934" s="63" t="str">
        <f t="shared" si="277"/>
        <v/>
      </c>
      <c r="AB934" s="37"/>
      <c r="AC934" s="37"/>
      <c r="AD934" s="37"/>
      <c r="AE934" s="82" t="str">
        <f t="shared" si="278"/>
        <v/>
      </c>
      <c r="AF934" s="82" t="str">
        <f t="shared" si="279"/>
        <v/>
      </c>
      <c r="AG934" s="82" t="str">
        <f t="shared" si="280"/>
        <v/>
      </c>
      <c r="AH934" s="125" t="str">
        <f t="shared" si="283"/>
        <v/>
      </c>
      <c r="AI934" s="64" t="str">
        <f t="shared" si="281"/>
        <v/>
      </c>
      <c r="AJ934" s="45" t="str">
        <f>IFERROR(IF(ISNUMBER('Opsparede løndele dec21-feb22'!K932),AI934+'Opsparede løndele dec21-feb22'!K932,AI934),"")</f>
        <v/>
      </c>
    </row>
    <row r="935" spans="1:36" x14ac:dyDescent="0.25">
      <c r="A935" s="50" t="str">
        <f t="shared" si="284"/>
        <v/>
      </c>
      <c r="B935" s="5"/>
      <c r="C935" s="6"/>
      <c r="D935" s="7"/>
      <c r="E935" s="8"/>
      <c r="F935" s="8"/>
      <c r="G935" s="58" t="str">
        <f t="shared" si="287"/>
        <v/>
      </c>
      <c r="H935" s="58" t="str">
        <f t="shared" si="287"/>
        <v/>
      </c>
      <c r="I935" s="58" t="str">
        <f t="shared" si="287"/>
        <v/>
      </c>
      <c r="K935" s="100" t="str">
        <f t="shared" si="282"/>
        <v/>
      </c>
      <c r="U935" s="101"/>
      <c r="V935" s="63" t="str">
        <f t="shared" si="272"/>
        <v/>
      </c>
      <c r="W935" s="63" t="str">
        <f t="shared" si="273"/>
        <v/>
      </c>
      <c r="X935" s="63" t="str">
        <f t="shared" si="274"/>
        <v/>
      </c>
      <c r="Y935" s="63" t="str">
        <f t="shared" si="275"/>
        <v/>
      </c>
      <c r="Z935" s="63" t="str">
        <f t="shared" si="276"/>
        <v/>
      </c>
      <c r="AA935" s="63" t="str">
        <f t="shared" si="277"/>
        <v/>
      </c>
      <c r="AB935" s="37"/>
      <c r="AC935" s="37"/>
      <c r="AD935" s="37"/>
      <c r="AE935" s="82" t="str">
        <f t="shared" si="278"/>
        <v/>
      </c>
      <c r="AF935" s="82" t="str">
        <f t="shared" si="279"/>
        <v/>
      </c>
      <c r="AG935" s="82" t="str">
        <f t="shared" si="280"/>
        <v/>
      </c>
      <c r="AH935" s="125" t="str">
        <f t="shared" si="283"/>
        <v/>
      </c>
      <c r="AI935" s="64" t="str">
        <f t="shared" si="281"/>
        <v/>
      </c>
      <c r="AJ935" s="45" t="str">
        <f>IFERROR(IF(ISNUMBER('Opsparede løndele dec21-feb22'!K933),AI935+'Opsparede løndele dec21-feb22'!K933,AI935),"")</f>
        <v/>
      </c>
    </row>
    <row r="936" spans="1:36" x14ac:dyDescent="0.25">
      <c r="A936" s="50" t="str">
        <f t="shared" si="284"/>
        <v/>
      </c>
      <c r="B936" s="5"/>
      <c r="C936" s="6"/>
      <c r="D936" s="7"/>
      <c r="E936" s="8"/>
      <c r="F936" s="8"/>
      <c r="G936" s="58" t="str">
        <f t="shared" si="287"/>
        <v/>
      </c>
      <c r="H936" s="58" t="str">
        <f t="shared" si="287"/>
        <v/>
      </c>
      <c r="I936" s="58" t="str">
        <f t="shared" si="287"/>
        <v/>
      </c>
      <c r="K936" s="100" t="str">
        <f t="shared" si="282"/>
        <v/>
      </c>
      <c r="U936" s="101"/>
      <c r="V936" s="63" t="str">
        <f t="shared" si="272"/>
        <v/>
      </c>
      <c r="W936" s="63" t="str">
        <f t="shared" si="273"/>
        <v/>
      </c>
      <c r="X936" s="63" t="str">
        <f t="shared" si="274"/>
        <v/>
      </c>
      <c r="Y936" s="63" t="str">
        <f t="shared" si="275"/>
        <v/>
      </c>
      <c r="Z936" s="63" t="str">
        <f t="shared" si="276"/>
        <v/>
      </c>
      <c r="AA936" s="63" t="str">
        <f t="shared" si="277"/>
        <v/>
      </c>
      <c r="AB936" s="37"/>
      <c r="AC936" s="37"/>
      <c r="AD936" s="37"/>
      <c r="AE936" s="82" t="str">
        <f t="shared" si="278"/>
        <v/>
      </c>
      <c r="AF936" s="82" t="str">
        <f t="shared" si="279"/>
        <v/>
      </c>
      <c r="AG936" s="82" t="str">
        <f t="shared" si="280"/>
        <v/>
      </c>
      <c r="AH936" s="125" t="str">
        <f t="shared" si="283"/>
        <v/>
      </c>
      <c r="AI936" s="64" t="str">
        <f t="shared" si="281"/>
        <v/>
      </c>
      <c r="AJ936" s="45" t="str">
        <f>IFERROR(IF(ISNUMBER('Opsparede løndele dec21-feb22'!K934),AI936+'Opsparede løndele dec21-feb22'!K934,AI936),"")</f>
        <v/>
      </c>
    </row>
    <row r="937" spans="1:36" x14ac:dyDescent="0.25">
      <c r="A937" s="50" t="str">
        <f t="shared" si="284"/>
        <v/>
      </c>
      <c r="B937" s="5"/>
      <c r="C937" s="6"/>
      <c r="D937" s="7"/>
      <c r="E937" s="8"/>
      <c r="F937" s="8"/>
      <c r="G937" s="58" t="str">
        <f t="shared" ref="G937:I946" si="288">IF(AND(ISNUMBER($E937),ISNUMBER($F937)),MAX(MIN(NETWORKDAYS(IF($E937&lt;=VLOOKUP(G$6,Matrix_antal_dage,5,FALSE),VLOOKUP(G$6,Matrix_antal_dage,5,FALSE),$E937),IF($F937&gt;=VLOOKUP(G$6,Matrix_antal_dage,6,FALSE),VLOOKUP(G$6,Matrix_antal_dage,6,FALSE),$F937),helligdage),VLOOKUP(G$6,Matrix_antal_dage,7,FALSE)),0),"")</f>
        <v/>
      </c>
      <c r="H937" s="58" t="str">
        <f t="shared" si="288"/>
        <v/>
      </c>
      <c r="I937" s="58" t="str">
        <f t="shared" si="288"/>
        <v/>
      </c>
      <c r="K937" s="100" t="str">
        <f t="shared" si="282"/>
        <v/>
      </c>
      <c r="U937" s="101"/>
      <c r="V937" s="63" t="str">
        <f t="shared" si="272"/>
        <v/>
      </c>
      <c r="W937" s="63" t="str">
        <f t="shared" si="273"/>
        <v/>
      </c>
      <c r="X937" s="63" t="str">
        <f t="shared" si="274"/>
        <v/>
      </c>
      <c r="Y937" s="63" t="str">
        <f t="shared" si="275"/>
        <v/>
      </c>
      <c r="Z937" s="63" t="str">
        <f t="shared" si="276"/>
        <v/>
      </c>
      <c r="AA937" s="63" t="str">
        <f t="shared" si="277"/>
        <v/>
      </c>
      <c r="AB937" s="37"/>
      <c r="AC937" s="37"/>
      <c r="AD937" s="37"/>
      <c r="AE937" s="82" t="str">
        <f t="shared" si="278"/>
        <v/>
      </c>
      <c r="AF937" s="82" t="str">
        <f t="shared" si="279"/>
        <v/>
      </c>
      <c r="AG937" s="82" t="str">
        <f t="shared" si="280"/>
        <v/>
      </c>
      <c r="AH937" s="125" t="str">
        <f t="shared" si="283"/>
        <v/>
      </c>
      <c r="AI937" s="64" t="str">
        <f t="shared" si="281"/>
        <v/>
      </c>
      <c r="AJ937" s="45" t="str">
        <f>IFERROR(IF(ISNUMBER('Opsparede løndele dec21-feb22'!K935),AI937+'Opsparede løndele dec21-feb22'!K935,AI937),"")</f>
        <v/>
      </c>
    </row>
    <row r="938" spans="1:36" x14ac:dyDescent="0.25">
      <c r="A938" s="50" t="str">
        <f t="shared" si="284"/>
        <v/>
      </c>
      <c r="B938" s="5"/>
      <c r="C938" s="6"/>
      <c r="D938" s="7"/>
      <c r="E938" s="8"/>
      <c r="F938" s="8"/>
      <c r="G938" s="58" t="str">
        <f t="shared" si="288"/>
        <v/>
      </c>
      <c r="H938" s="58" t="str">
        <f t="shared" si="288"/>
        <v/>
      </c>
      <c r="I938" s="58" t="str">
        <f t="shared" si="288"/>
        <v/>
      </c>
      <c r="K938" s="100" t="str">
        <f t="shared" si="282"/>
        <v/>
      </c>
      <c r="U938" s="101"/>
      <c r="V938" s="63" t="str">
        <f t="shared" si="272"/>
        <v/>
      </c>
      <c r="W938" s="63" t="str">
        <f t="shared" si="273"/>
        <v/>
      </c>
      <c r="X938" s="63" t="str">
        <f t="shared" si="274"/>
        <v/>
      </c>
      <c r="Y938" s="63" t="str">
        <f t="shared" si="275"/>
        <v/>
      </c>
      <c r="Z938" s="63" t="str">
        <f t="shared" si="276"/>
        <v/>
      </c>
      <c r="AA938" s="63" t="str">
        <f t="shared" si="277"/>
        <v/>
      </c>
      <c r="AB938" s="37"/>
      <c r="AC938" s="37"/>
      <c r="AD938" s="37"/>
      <c r="AE938" s="82" t="str">
        <f t="shared" si="278"/>
        <v/>
      </c>
      <c r="AF938" s="82" t="str">
        <f t="shared" si="279"/>
        <v/>
      </c>
      <c r="AG938" s="82" t="str">
        <f t="shared" si="280"/>
        <v/>
      </c>
      <c r="AH938" s="125" t="str">
        <f t="shared" si="283"/>
        <v/>
      </c>
      <c r="AI938" s="64" t="str">
        <f t="shared" si="281"/>
        <v/>
      </c>
      <c r="AJ938" s="45" t="str">
        <f>IFERROR(IF(ISNUMBER('Opsparede løndele dec21-feb22'!K936),AI938+'Opsparede løndele dec21-feb22'!K936,AI938),"")</f>
        <v/>
      </c>
    </row>
    <row r="939" spans="1:36" x14ac:dyDescent="0.25">
      <c r="A939" s="50" t="str">
        <f t="shared" si="284"/>
        <v/>
      </c>
      <c r="B939" s="5"/>
      <c r="C939" s="6"/>
      <c r="D939" s="7"/>
      <c r="E939" s="8"/>
      <c r="F939" s="8"/>
      <c r="G939" s="58" t="str">
        <f t="shared" si="288"/>
        <v/>
      </c>
      <c r="H939" s="58" t="str">
        <f t="shared" si="288"/>
        <v/>
      </c>
      <c r="I939" s="58" t="str">
        <f t="shared" si="288"/>
        <v/>
      </c>
      <c r="K939" s="100" t="str">
        <f t="shared" si="282"/>
        <v/>
      </c>
      <c r="U939" s="101"/>
      <c r="V939" s="63" t="str">
        <f t="shared" si="272"/>
        <v/>
      </c>
      <c r="W939" s="63" t="str">
        <f t="shared" si="273"/>
        <v/>
      </c>
      <c r="X939" s="63" t="str">
        <f t="shared" si="274"/>
        <v/>
      </c>
      <c r="Y939" s="63" t="str">
        <f t="shared" si="275"/>
        <v/>
      </c>
      <c r="Z939" s="63" t="str">
        <f t="shared" si="276"/>
        <v/>
      </c>
      <c r="AA939" s="63" t="str">
        <f t="shared" si="277"/>
        <v/>
      </c>
      <c r="AB939" s="37"/>
      <c r="AC939" s="37"/>
      <c r="AD939" s="37"/>
      <c r="AE939" s="82" t="str">
        <f t="shared" si="278"/>
        <v/>
      </c>
      <c r="AF939" s="82" t="str">
        <f t="shared" si="279"/>
        <v/>
      </c>
      <c r="AG939" s="82" t="str">
        <f t="shared" si="280"/>
        <v/>
      </c>
      <c r="AH939" s="125" t="str">
        <f t="shared" si="283"/>
        <v/>
      </c>
      <c r="AI939" s="64" t="str">
        <f t="shared" si="281"/>
        <v/>
      </c>
      <c r="AJ939" s="45" t="str">
        <f>IFERROR(IF(ISNUMBER('Opsparede løndele dec21-feb22'!K937),AI939+'Opsparede løndele dec21-feb22'!K937,AI939),"")</f>
        <v/>
      </c>
    </row>
    <row r="940" spans="1:36" x14ac:dyDescent="0.25">
      <c r="A940" s="50" t="str">
        <f t="shared" si="284"/>
        <v/>
      </c>
      <c r="B940" s="5"/>
      <c r="C940" s="6"/>
      <c r="D940" s="7"/>
      <c r="E940" s="8"/>
      <c r="F940" s="8"/>
      <c r="G940" s="58" t="str">
        <f t="shared" si="288"/>
        <v/>
      </c>
      <c r="H940" s="58" t="str">
        <f t="shared" si="288"/>
        <v/>
      </c>
      <c r="I940" s="58" t="str">
        <f t="shared" si="288"/>
        <v/>
      </c>
      <c r="K940" s="100" t="str">
        <f t="shared" si="282"/>
        <v/>
      </c>
      <c r="U940" s="101"/>
      <c r="V940" s="63" t="str">
        <f t="shared" si="272"/>
        <v/>
      </c>
      <c r="W940" s="63" t="str">
        <f t="shared" si="273"/>
        <v/>
      </c>
      <c r="X940" s="63" t="str">
        <f t="shared" si="274"/>
        <v/>
      </c>
      <c r="Y940" s="63" t="str">
        <f t="shared" si="275"/>
        <v/>
      </c>
      <c r="Z940" s="63" t="str">
        <f t="shared" si="276"/>
        <v/>
      </c>
      <c r="AA940" s="63" t="str">
        <f t="shared" si="277"/>
        <v/>
      </c>
      <c r="AB940" s="37"/>
      <c r="AC940" s="37"/>
      <c r="AD940" s="37"/>
      <c r="AE940" s="82" t="str">
        <f t="shared" si="278"/>
        <v/>
      </c>
      <c r="AF940" s="82" t="str">
        <f t="shared" si="279"/>
        <v/>
      </c>
      <c r="AG940" s="82" t="str">
        <f t="shared" si="280"/>
        <v/>
      </c>
      <c r="AH940" s="125" t="str">
        <f t="shared" si="283"/>
        <v/>
      </c>
      <c r="AI940" s="64" t="str">
        <f t="shared" si="281"/>
        <v/>
      </c>
      <c r="AJ940" s="45" t="str">
        <f>IFERROR(IF(ISNUMBER('Opsparede løndele dec21-feb22'!K938),AI940+'Opsparede løndele dec21-feb22'!K938,AI940),"")</f>
        <v/>
      </c>
    </row>
    <row r="941" spans="1:36" x14ac:dyDescent="0.25">
      <c r="A941" s="50" t="str">
        <f t="shared" si="284"/>
        <v/>
      </c>
      <c r="B941" s="5"/>
      <c r="C941" s="6"/>
      <c r="D941" s="7"/>
      <c r="E941" s="8"/>
      <c r="F941" s="8"/>
      <c r="G941" s="58" t="str">
        <f t="shared" si="288"/>
        <v/>
      </c>
      <c r="H941" s="58" t="str">
        <f t="shared" si="288"/>
        <v/>
      </c>
      <c r="I941" s="58" t="str">
        <f t="shared" si="288"/>
        <v/>
      </c>
      <c r="K941" s="100" t="str">
        <f t="shared" si="282"/>
        <v/>
      </c>
      <c r="U941" s="101"/>
      <c r="V941" s="63" t="str">
        <f t="shared" si="272"/>
        <v/>
      </c>
      <c r="W941" s="63" t="str">
        <f t="shared" si="273"/>
        <v/>
      </c>
      <c r="X941" s="63" t="str">
        <f t="shared" si="274"/>
        <v/>
      </c>
      <c r="Y941" s="63" t="str">
        <f t="shared" si="275"/>
        <v/>
      </c>
      <c r="Z941" s="63" t="str">
        <f t="shared" si="276"/>
        <v/>
      </c>
      <c r="AA941" s="63" t="str">
        <f t="shared" si="277"/>
        <v/>
      </c>
      <c r="AB941" s="37"/>
      <c r="AC941" s="37"/>
      <c r="AD941" s="37"/>
      <c r="AE941" s="82" t="str">
        <f t="shared" si="278"/>
        <v/>
      </c>
      <c r="AF941" s="82" t="str">
        <f t="shared" si="279"/>
        <v/>
      </c>
      <c r="AG941" s="82" t="str">
        <f t="shared" si="280"/>
        <v/>
      </c>
      <c r="AH941" s="125" t="str">
        <f t="shared" si="283"/>
        <v/>
      </c>
      <c r="AI941" s="64" t="str">
        <f t="shared" si="281"/>
        <v/>
      </c>
      <c r="AJ941" s="45" t="str">
        <f>IFERROR(IF(ISNUMBER('Opsparede løndele dec21-feb22'!K939),AI941+'Opsparede løndele dec21-feb22'!K939,AI941),"")</f>
        <v/>
      </c>
    </row>
    <row r="942" spans="1:36" x14ac:dyDescent="0.25">
      <c r="A942" s="50" t="str">
        <f t="shared" si="284"/>
        <v/>
      </c>
      <c r="B942" s="5"/>
      <c r="C942" s="6"/>
      <c r="D942" s="7"/>
      <c r="E942" s="8"/>
      <c r="F942" s="8"/>
      <c r="G942" s="58" t="str">
        <f t="shared" si="288"/>
        <v/>
      </c>
      <c r="H942" s="58" t="str">
        <f t="shared" si="288"/>
        <v/>
      </c>
      <c r="I942" s="58" t="str">
        <f t="shared" si="288"/>
        <v/>
      </c>
      <c r="K942" s="100" t="str">
        <f t="shared" si="282"/>
        <v/>
      </c>
      <c r="U942" s="101"/>
      <c r="V942" s="63" t="str">
        <f t="shared" si="272"/>
        <v/>
      </c>
      <c r="W942" s="63" t="str">
        <f t="shared" si="273"/>
        <v/>
      </c>
      <c r="X942" s="63" t="str">
        <f t="shared" si="274"/>
        <v/>
      </c>
      <c r="Y942" s="63" t="str">
        <f t="shared" si="275"/>
        <v/>
      </c>
      <c r="Z942" s="63" t="str">
        <f t="shared" si="276"/>
        <v/>
      </c>
      <c r="AA942" s="63" t="str">
        <f t="shared" si="277"/>
        <v/>
      </c>
      <c r="AB942" s="37"/>
      <c r="AC942" s="37"/>
      <c r="AD942" s="37"/>
      <c r="AE942" s="82" t="str">
        <f t="shared" si="278"/>
        <v/>
      </c>
      <c r="AF942" s="82" t="str">
        <f t="shared" si="279"/>
        <v/>
      </c>
      <c r="AG942" s="82" t="str">
        <f t="shared" si="280"/>
        <v/>
      </c>
      <c r="AH942" s="125" t="str">
        <f t="shared" si="283"/>
        <v/>
      </c>
      <c r="AI942" s="64" t="str">
        <f t="shared" si="281"/>
        <v/>
      </c>
      <c r="AJ942" s="45" t="str">
        <f>IFERROR(IF(ISNUMBER('Opsparede løndele dec21-feb22'!K940),AI942+'Opsparede løndele dec21-feb22'!K940,AI942),"")</f>
        <v/>
      </c>
    </row>
    <row r="943" spans="1:36" x14ac:dyDescent="0.25">
      <c r="A943" s="50" t="str">
        <f t="shared" si="284"/>
        <v/>
      </c>
      <c r="B943" s="5"/>
      <c r="C943" s="6"/>
      <c r="D943" s="7"/>
      <c r="E943" s="8"/>
      <c r="F943" s="8"/>
      <c r="G943" s="58" t="str">
        <f t="shared" si="288"/>
        <v/>
      </c>
      <c r="H943" s="58" t="str">
        <f t="shared" si="288"/>
        <v/>
      </c>
      <c r="I943" s="58" t="str">
        <f t="shared" si="288"/>
        <v/>
      </c>
      <c r="K943" s="100" t="str">
        <f t="shared" si="282"/>
        <v/>
      </c>
      <c r="U943" s="101"/>
      <c r="V943" s="63" t="str">
        <f t="shared" si="272"/>
        <v/>
      </c>
      <c r="W943" s="63" t="str">
        <f t="shared" si="273"/>
        <v/>
      </c>
      <c r="X943" s="63" t="str">
        <f t="shared" si="274"/>
        <v/>
      </c>
      <c r="Y943" s="63" t="str">
        <f t="shared" si="275"/>
        <v/>
      </c>
      <c r="Z943" s="63" t="str">
        <f t="shared" si="276"/>
        <v/>
      </c>
      <c r="AA943" s="63" t="str">
        <f t="shared" si="277"/>
        <v/>
      </c>
      <c r="AB943" s="37"/>
      <c r="AC943" s="37"/>
      <c r="AD943" s="37"/>
      <c r="AE943" s="82" t="str">
        <f t="shared" si="278"/>
        <v/>
      </c>
      <c r="AF943" s="82" t="str">
        <f t="shared" si="279"/>
        <v/>
      </c>
      <c r="AG943" s="82" t="str">
        <f t="shared" si="280"/>
        <v/>
      </c>
      <c r="AH943" s="125" t="str">
        <f t="shared" si="283"/>
        <v/>
      </c>
      <c r="AI943" s="64" t="str">
        <f t="shared" si="281"/>
        <v/>
      </c>
      <c r="AJ943" s="45" t="str">
        <f>IFERROR(IF(ISNUMBER('Opsparede løndele dec21-feb22'!K941),AI943+'Opsparede løndele dec21-feb22'!K941,AI943),"")</f>
        <v/>
      </c>
    </row>
    <row r="944" spans="1:36" x14ac:dyDescent="0.25">
      <c r="A944" s="50" t="str">
        <f t="shared" si="284"/>
        <v/>
      </c>
      <c r="B944" s="5"/>
      <c r="C944" s="6"/>
      <c r="D944" s="7"/>
      <c r="E944" s="8"/>
      <c r="F944" s="8"/>
      <c r="G944" s="58" t="str">
        <f t="shared" si="288"/>
        <v/>
      </c>
      <c r="H944" s="58" t="str">
        <f t="shared" si="288"/>
        <v/>
      </c>
      <c r="I944" s="58" t="str">
        <f t="shared" si="288"/>
        <v/>
      </c>
      <c r="K944" s="100" t="str">
        <f t="shared" si="282"/>
        <v/>
      </c>
      <c r="U944" s="101"/>
      <c r="V944" s="63" t="str">
        <f t="shared" si="272"/>
        <v/>
      </c>
      <c r="W944" s="63" t="str">
        <f t="shared" si="273"/>
        <v/>
      </c>
      <c r="X944" s="63" t="str">
        <f t="shared" si="274"/>
        <v/>
      </c>
      <c r="Y944" s="63" t="str">
        <f t="shared" si="275"/>
        <v/>
      </c>
      <c r="Z944" s="63" t="str">
        <f t="shared" si="276"/>
        <v/>
      </c>
      <c r="AA944" s="63" t="str">
        <f t="shared" si="277"/>
        <v/>
      </c>
      <c r="AB944" s="37"/>
      <c r="AC944" s="37"/>
      <c r="AD944" s="37"/>
      <c r="AE944" s="82" t="str">
        <f t="shared" si="278"/>
        <v/>
      </c>
      <c r="AF944" s="82" t="str">
        <f t="shared" si="279"/>
        <v/>
      </c>
      <c r="AG944" s="82" t="str">
        <f t="shared" si="280"/>
        <v/>
      </c>
      <c r="AH944" s="125" t="str">
        <f t="shared" si="283"/>
        <v/>
      </c>
      <c r="AI944" s="64" t="str">
        <f t="shared" si="281"/>
        <v/>
      </c>
      <c r="AJ944" s="45" t="str">
        <f>IFERROR(IF(ISNUMBER('Opsparede løndele dec21-feb22'!K942),AI944+'Opsparede løndele dec21-feb22'!K942,AI944),"")</f>
        <v/>
      </c>
    </row>
    <row r="945" spans="1:36" x14ac:dyDescent="0.25">
      <c r="A945" s="50" t="str">
        <f t="shared" si="284"/>
        <v/>
      </c>
      <c r="B945" s="5"/>
      <c r="C945" s="6"/>
      <c r="D945" s="7"/>
      <c r="E945" s="8"/>
      <c r="F945" s="8"/>
      <c r="G945" s="58" t="str">
        <f t="shared" si="288"/>
        <v/>
      </c>
      <c r="H945" s="58" t="str">
        <f t="shared" si="288"/>
        <v/>
      </c>
      <c r="I945" s="58" t="str">
        <f t="shared" si="288"/>
        <v/>
      </c>
      <c r="K945" s="100" t="str">
        <f t="shared" si="282"/>
        <v/>
      </c>
      <c r="U945" s="101"/>
      <c r="V945" s="63" t="str">
        <f t="shared" si="272"/>
        <v/>
      </c>
      <c r="W945" s="63" t="str">
        <f t="shared" si="273"/>
        <v/>
      </c>
      <c r="X945" s="63" t="str">
        <f t="shared" si="274"/>
        <v/>
      </c>
      <c r="Y945" s="63" t="str">
        <f t="shared" si="275"/>
        <v/>
      </c>
      <c r="Z945" s="63" t="str">
        <f t="shared" si="276"/>
        <v/>
      </c>
      <c r="AA945" s="63" t="str">
        <f t="shared" si="277"/>
        <v/>
      </c>
      <c r="AB945" s="37"/>
      <c r="AC945" s="37"/>
      <c r="AD945" s="37"/>
      <c r="AE945" s="82" t="str">
        <f t="shared" si="278"/>
        <v/>
      </c>
      <c r="AF945" s="82" t="str">
        <f t="shared" si="279"/>
        <v/>
      </c>
      <c r="AG945" s="82" t="str">
        <f t="shared" si="280"/>
        <v/>
      </c>
      <c r="AH945" s="125" t="str">
        <f t="shared" si="283"/>
        <v/>
      </c>
      <c r="AI945" s="64" t="str">
        <f t="shared" si="281"/>
        <v/>
      </c>
      <c r="AJ945" s="45" t="str">
        <f>IFERROR(IF(ISNUMBER('Opsparede løndele dec21-feb22'!K943),AI945+'Opsparede løndele dec21-feb22'!K943,AI945),"")</f>
        <v/>
      </c>
    </row>
    <row r="946" spans="1:36" x14ac:dyDescent="0.25">
      <c r="A946" s="50" t="str">
        <f t="shared" si="284"/>
        <v/>
      </c>
      <c r="B946" s="5"/>
      <c r="C946" s="6"/>
      <c r="D946" s="7"/>
      <c r="E946" s="8"/>
      <c r="F946" s="8"/>
      <c r="G946" s="58" t="str">
        <f t="shared" si="288"/>
        <v/>
      </c>
      <c r="H946" s="58" t="str">
        <f t="shared" si="288"/>
        <v/>
      </c>
      <c r="I946" s="58" t="str">
        <f t="shared" si="288"/>
        <v/>
      </c>
      <c r="K946" s="100" t="str">
        <f t="shared" si="282"/>
        <v/>
      </c>
      <c r="U946" s="101"/>
      <c r="V946" s="63" t="str">
        <f t="shared" si="272"/>
        <v/>
      </c>
      <c r="W946" s="63" t="str">
        <f t="shared" si="273"/>
        <v/>
      </c>
      <c r="X946" s="63" t="str">
        <f t="shared" si="274"/>
        <v/>
      </c>
      <c r="Y946" s="63" t="str">
        <f t="shared" si="275"/>
        <v/>
      </c>
      <c r="Z946" s="63" t="str">
        <f t="shared" si="276"/>
        <v/>
      </c>
      <c r="AA946" s="63" t="str">
        <f t="shared" si="277"/>
        <v/>
      </c>
      <c r="AB946" s="37"/>
      <c r="AC946" s="37"/>
      <c r="AD946" s="37"/>
      <c r="AE946" s="82" t="str">
        <f t="shared" si="278"/>
        <v/>
      </c>
      <c r="AF946" s="82" t="str">
        <f t="shared" si="279"/>
        <v/>
      </c>
      <c r="AG946" s="82" t="str">
        <f t="shared" si="280"/>
        <v/>
      </c>
      <c r="AH946" s="125" t="str">
        <f t="shared" si="283"/>
        <v/>
      </c>
      <c r="AI946" s="64" t="str">
        <f t="shared" si="281"/>
        <v/>
      </c>
      <c r="AJ946" s="45" t="str">
        <f>IFERROR(IF(ISNUMBER('Opsparede løndele dec21-feb22'!K944),AI946+'Opsparede løndele dec21-feb22'!K944,AI946),"")</f>
        <v/>
      </c>
    </row>
    <row r="947" spans="1:36" x14ac:dyDescent="0.25">
      <c r="A947" s="50" t="str">
        <f t="shared" si="284"/>
        <v/>
      </c>
      <c r="B947" s="5"/>
      <c r="C947" s="6"/>
      <c r="D947" s="7"/>
      <c r="E947" s="8"/>
      <c r="F947" s="8"/>
      <c r="G947" s="58" t="str">
        <f t="shared" ref="G947:I956" si="289">IF(AND(ISNUMBER($E947),ISNUMBER($F947)),MAX(MIN(NETWORKDAYS(IF($E947&lt;=VLOOKUP(G$6,Matrix_antal_dage,5,FALSE),VLOOKUP(G$6,Matrix_antal_dage,5,FALSE),$E947),IF($F947&gt;=VLOOKUP(G$6,Matrix_antal_dage,6,FALSE),VLOOKUP(G$6,Matrix_antal_dage,6,FALSE),$F947),helligdage),VLOOKUP(G$6,Matrix_antal_dage,7,FALSE)),0),"")</f>
        <v/>
      </c>
      <c r="H947" s="58" t="str">
        <f t="shared" si="289"/>
        <v/>
      </c>
      <c r="I947" s="58" t="str">
        <f t="shared" si="289"/>
        <v/>
      </c>
      <c r="K947" s="100" t="str">
        <f t="shared" si="282"/>
        <v/>
      </c>
      <c r="U947" s="101"/>
      <c r="V947" s="63" t="str">
        <f t="shared" si="272"/>
        <v/>
      </c>
      <c r="W947" s="63" t="str">
        <f t="shared" si="273"/>
        <v/>
      </c>
      <c r="X947" s="63" t="str">
        <f t="shared" si="274"/>
        <v/>
      </c>
      <c r="Y947" s="63" t="str">
        <f t="shared" si="275"/>
        <v/>
      </c>
      <c r="Z947" s="63" t="str">
        <f t="shared" si="276"/>
        <v/>
      </c>
      <c r="AA947" s="63" t="str">
        <f t="shared" si="277"/>
        <v/>
      </c>
      <c r="AB947" s="37"/>
      <c r="AC947" s="37"/>
      <c r="AD947" s="37"/>
      <c r="AE947" s="82" t="str">
        <f t="shared" si="278"/>
        <v/>
      </c>
      <c r="AF947" s="82" t="str">
        <f t="shared" si="279"/>
        <v/>
      </c>
      <c r="AG947" s="82" t="str">
        <f t="shared" si="280"/>
        <v/>
      </c>
      <c r="AH947" s="125" t="str">
        <f t="shared" si="283"/>
        <v/>
      </c>
      <c r="AI947" s="64" t="str">
        <f t="shared" si="281"/>
        <v/>
      </c>
      <c r="AJ947" s="45" t="str">
        <f>IFERROR(IF(ISNUMBER('Opsparede løndele dec21-feb22'!K945),AI947+'Opsparede løndele dec21-feb22'!K945,AI947),"")</f>
        <v/>
      </c>
    </row>
    <row r="948" spans="1:36" x14ac:dyDescent="0.25">
      <c r="A948" s="50" t="str">
        <f t="shared" si="284"/>
        <v/>
      </c>
      <c r="B948" s="5"/>
      <c r="C948" s="6"/>
      <c r="D948" s="7"/>
      <c r="E948" s="8"/>
      <c r="F948" s="8"/>
      <c r="G948" s="58" t="str">
        <f t="shared" si="289"/>
        <v/>
      </c>
      <c r="H948" s="58" t="str">
        <f t="shared" si="289"/>
        <v/>
      </c>
      <c r="I948" s="58" t="str">
        <f t="shared" si="289"/>
        <v/>
      </c>
      <c r="K948" s="100" t="str">
        <f t="shared" si="282"/>
        <v/>
      </c>
      <c r="U948" s="101"/>
      <c r="V948" s="63" t="str">
        <f t="shared" si="272"/>
        <v/>
      </c>
      <c r="W948" s="63" t="str">
        <f t="shared" si="273"/>
        <v/>
      </c>
      <c r="X948" s="63" t="str">
        <f t="shared" si="274"/>
        <v/>
      </c>
      <c r="Y948" s="63" t="str">
        <f t="shared" si="275"/>
        <v/>
      </c>
      <c r="Z948" s="63" t="str">
        <f t="shared" si="276"/>
        <v/>
      </c>
      <c r="AA948" s="63" t="str">
        <f t="shared" si="277"/>
        <v/>
      </c>
      <c r="AB948" s="37"/>
      <c r="AC948" s="37"/>
      <c r="AD948" s="37"/>
      <c r="AE948" s="82" t="str">
        <f t="shared" si="278"/>
        <v/>
      </c>
      <c r="AF948" s="82" t="str">
        <f t="shared" si="279"/>
        <v/>
      </c>
      <c r="AG948" s="82" t="str">
        <f t="shared" si="280"/>
        <v/>
      </c>
      <c r="AH948" s="125" t="str">
        <f t="shared" si="283"/>
        <v/>
      </c>
      <c r="AI948" s="64" t="str">
        <f t="shared" si="281"/>
        <v/>
      </c>
      <c r="AJ948" s="45" t="str">
        <f>IFERROR(IF(ISNUMBER('Opsparede løndele dec21-feb22'!K946),AI948+'Opsparede løndele dec21-feb22'!K946,AI948),"")</f>
        <v/>
      </c>
    </row>
    <row r="949" spans="1:36" x14ac:dyDescent="0.25">
      <c r="A949" s="50" t="str">
        <f t="shared" si="284"/>
        <v/>
      </c>
      <c r="B949" s="5"/>
      <c r="C949" s="6"/>
      <c r="D949" s="7"/>
      <c r="E949" s="8"/>
      <c r="F949" s="8"/>
      <c r="G949" s="58" t="str">
        <f t="shared" si="289"/>
        <v/>
      </c>
      <c r="H949" s="58" t="str">
        <f t="shared" si="289"/>
        <v/>
      </c>
      <c r="I949" s="58" t="str">
        <f t="shared" si="289"/>
        <v/>
      </c>
      <c r="K949" s="100" t="str">
        <f t="shared" si="282"/>
        <v/>
      </c>
      <c r="U949" s="101"/>
      <c r="V949" s="63" t="str">
        <f t="shared" si="272"/>
        <v/>
      </c>
      <c r="W949" s="63" t="str">
        <f t="shared" si="273"/>
        <v/>
      </c>
      <c r="X949" s="63" t="str">
        <f t="shared" si="274"/>
        <v/>
      </c>
      <c r="Y949" s="63" t="str">
        <f t="shared" si="275"/>
        <v/>
      </c>
      <c r="Z949" s="63" t="str">
        <f t="shared" si="276"/>
        <v/>
      </c>
      <c r="AA949" s="63" t="str">
        <f t="shared" si="277"/>
        <v/>
      </c>
      <c r="AB949" s="37"/>
      <c r="AC949" s="37"/>
      <c r="AD949" s="37"/>
      <c r="AE949" s="82" t="str">
        <f t="shared" si="278"/>
        <v/>
      </c>
      <c r="AF949" s="82" t="str">
        <f t="shared" si="279"/>
        <v/>
      </c>
      <c r="AG949" s="82" t="str">
        <f t="shared" si="280"/>
        <v/>
      </c>
      <c r="AH949" s="125" t="str">
        <f t="shared" si="283"/>
        <v/>
      </c>
      <c r="AI949" s="64" t="str">
        <f t="shared" si="281"/>
        <v/>
      </c>
      <c r="AJ949" s="45" t="str">
        <f>IFERROR(IF(ISNUMBER('Opsparede løndele dec21-feb22'!K947),AI949+'Opsparede løndele dec21-feb22'!K947,AI949),"")</f>
        <v/>
      </c>
    </row>
    <row r="950" spans="1:36" x14ac:dyDescent="0.25">
      <c r="A950" s="50" t="str">
        <f t="shared" si="284"/>
        <v/>
      </c>
      <c r="B950" s="5"/>
      <c r="C950" s="6"/>
      <c r="D950" s="7"/>
      <c r="E950" s="8"/>
      <c r="F950" s="8"/>
      <c r="G950" s="58" t="str">
        <f t="shared" si="289"/>
        <v/>
      </c>
      <c r="H950" s="58" t="str">
        <f t="shared" si="289"/>
        <v/>
      </c>
      <c r="I950" s="58" t="str">
        <f t="shared" si="289"/>
        <v/>
      </c>
      <c r="K950" s="100" t="str">
        <f t="shared" si="282"/>
        <v/>
      </c>
      <c r="U950" s="101"/>
      <c r="V950" s="63" t="str">
        <f t="shared" si="272"/>
        <v/>
      </c>
      <c r="W950" s="63" t="str">
        <f t="shared" si="273"/>
        <v/>
      </c>
      <c r="X950" s="63" t="str">
        <f t="shared" si="274"/>
        <v/>
      </c>
      <c r="Y950" s="63" t="str">
        <f t="shared" si="275"/>
        <v/>
      </c>
      <c r="Z950" s="63" t="str">
        <f t="shared" si="276"/>
        <v/>
      </c>
      <c r="AA950" s="63" t="str">
        <f t="shared" si="277"/>
        <v/>
      </c>
      <c r="AB950" s="37"/>
      <c r="AC950" s="37"/>
      <c r="AD950" s="37"/>
      <c r="AE950" s="82" t="str">
        <f t="shared" si="278"/>
        <v/>
      </c>
      <c r="AF950" s="82" t="str">
        <f t="shared" si="279"/>
        <v/>
      </c>
      <c r="AG950" s="82" t="str">
        <f t="shared" si="280"/>
        <v/>
      </c>
      <c r="AH950" s="125" t="str">
        <f t="shared" si="283"/>
        <v/>
      </c>
      <c r="AI950" s="64" t="str">
        <f t="shared" si="281"/>
        <v/>
      </c>
      <c r="AJ950" s="45" t="str">
        <f>IFERROR(IF(ISNUMBER('Opsparede løndele dec21-feb22'!K948),AI950+'Opsparede løndele dec21-feb22'!K948,AI950),"")</f>
        <v/>
      </c>
    </row>
    <row r="951" spans="1:36" x14ac:dyDescent="0.25">
      <c r="A951" s="50" t="str">
        <f t="shared" si="284"/>
        <v/>
      </c>
      <c r="B951" s="5"/>
      <c r="C951" s="6"/>
      <c r="D951" s="7"/>
      <c r="E951" s="8"/>
      <c r="F951" s="8"/>
      <c r="G951" s="58" t="str">
        <f t="shared" si="289"/>
        <v/>
      </c>
      <c r="H951" s="58" t="str">
        <f t="shared" si="289"/>
        <v/>
      </c>
      <c r="I951" s="58" t="str">
        <f t="shared" si="289"/>
        <v/>
      </c>
      <c r="K951" s="100" t="str">
        <f t="shared" si="282"/>
        <v/>
      </c>
      <c r="U951" s="101"/>
      <c r="V951" s="63" t="str">
        <f t="shared" si="272"/>
        <v/>
      </c>
      <c r="W951" s="63" t="str">
        <f t="shared" si="273"/>
        <v/>
      </c>
      <c r="X951" s="63" t="str">
        <f t="shared" si="274"/>
        <v/>
      </c>
      <c r="Y951" s="63" t="str">
        <f t="shared" si="275"/>
        <v/>
      </c>
      <c r="Z951" s="63" t="str">
        <f t="shared" si="276"/>
        <v/>
      </c>
      <c r="AA951" s="63" t="str">
        <f t="shared" si="277"/>
        <v/>
      </c>
      <c r="AB951" s="37"/>
      <c r="AC951" s="37"/>
      <c r="AD951" s="37"/>
      <c r="AE951" s="82" t="str">
        <f t="shared" si="278"/>
        <v/>
      </c>
      <c r="AF951" s="82" t="str">
        <f t="shared" si="279"/>
        <v/>
      </c>
      <c r="AG951" s="82" t="str">
        <f t="shared" si="280"/>
        <v/>
      </c>
      <c r="AH951" s="125" t="str">
        <f t="shared" si="283"/>
        <v/>
      </c>
      <c r="AI951" s="64" t="str">
        <f t="shared" si="281"/>
        <v/>
      </c>
      <c r="AJ951" s="45" t="str">
        <f>IFERROR(IF(ISNUMBER('Opsparede løndele dec21-feb22'!K949),AI951+'Opsparede løndele dec21-feb22'!K949,AI951),"")</f>
        <v/>
      </c>
    </row>
    <row r="952" spans="1:36" x14ac:dyDescent="0.25">
      <c r="A952" s="50" t="str">
        <f t="shared" si="284"/>
        <v/>
      </c>
      <c r="B952" s="5"/>
      <c r="C952" s="6"/>
      <c r="D952" s="7"/>
      <c r="E952" s="8"/>
      <c r="F952" s="8"/>
      <c r="G952" s="58" t="str">
        <f t="shared" si="289"/>
        <v/>
      </c>
      <c r="H952" s="58" t="str">
        <f t="shared" si="289"/>
        <v/>
      </c>
      <c r="I952" s="58" t="str">
        <f t="shared" si="289"/>
        <v/>
      </c>
      <c r="K952" s="100" t="str">
        <f t="shared" si="282"/>
        <v/>
      </c>
      <c r="U952" s="101"/>
      <c r="V952" s="63" t="str">
        <f t="shared" si="272"/>
        <v/>
      </c>
      <c r="W952" s="63" t="str">
        <f t="shared" si="273"/>
        <v/>
      </c>
      <c r="X952" s="63" t="str">
        <f t="shared" si="274"/>
        <v/>
      </c>
      <c r="Y952" s="63" t="str">
        <f t="shared" si="275"/>
        <v/>
      </c>
      <c r="Z952" s="63" t="str">
        <f t="shared" si="276"/>
        <v/>
      </c>
      <c r="AA952" s="63" t="str">
        <f t="shared" si="277"/>
        <v/>
      </c>
      <c r="AB952" s="37"/>
      <c r="AC952" s="37"/>
      <c r="AD952" s="37"/>
      <c r="AE952" s="82" t="str">
        <f t="shared" si="278"/>
        <v/>
      </c>
      <c r="AF952" s="82" t="str">
        <f t="shared" si="279"/>
        <v/>
      </c>
      <c r="AG952" s="82" t="str">
        <f t="shared" si="280"/>
        <v/>
      </c>
      <c r="AH952" s="125" t="str">
        <f t="shared" si="283"/>
        <v/>
      </c>
      <c r="AI952" s="64" t="str">
        <f t="shared" si="281"/>
        <v/>
      </c>
      <c r="AJ952" s="45" t="str">
        <f>IFERROR(IF(ISNUMBER('Opsparede løndele dec21-feb22'!K950),AI952+'Opsparede løndele dec21-feb22'!K950,AI952),"")</f>
        <v/>
      </c>
    </row>
    <row r="953" spans="1:36" x14ac:dyDescent="0.25">
      <c r="A953" s="50" t="str">
        <f t="shared" si="284"/>
        <v/>
      </c>
      <c r="B953" s="5"/>
      <c r="C953" s="6"/>
      <c r="D953" s="7"/>
      <c r="E953" s="8"/>
      <c r="F953" s="8"/>
      <c r="G953" s="58" t="str">
        <f t="shared" si="289"/>
        <v/>
      </c>
      <c r="H953" s="58" t="str">
        <f t="shared" si="289"/>
        <v/>
      </c>
      <c r="I953" s="58" t="str">
        <f t="shared" si="289"/>
        <v/>
      </c>
      <c r="K953" s="100" t="str">
        <f t="shared" si="282"/>
        <v/>
      </c>
      <c r="U953" s="101"/>
      <c r="V953" s="63" t="str">
        <f t="shared" si="272"/>
        <v/>
      </c>
      <c r="W953" s="63" t="str">
        <f t="shared" si="273"/>
        <v/>
      </c>
      <c r="X953" s="63" t="str">
        <f t="shared" si="274"/>
        <v/>
      </c>
      <c r="Y953" s="63" t="str">
        <f t="shared" si="275"/>
        <v/>
      </c>
      <c r="Z953" s="63" t="str">
        <f t="shared" si="276"/>
        <v/>
      </c>
      <c r="AA953" s="63" t="str">
        <f t="shared" si="277"/>
        <v/>
      </c>
      <c r="AB953" s="37"/>
      <c r="AC953" s="37"/>
      <c r="AD953" s="37"/>
      <c r="AE953" s="82" t="str">
        <f t="shared" si="278"/>
        <v/>
      </c>
      <c r="AF953" s="82" t="str">
        <f t="shared" si="279"/>
        <v/>
      </c>
      <c r="AG953" s="82" t="str">
        <f t="shared" si="280"/>
        <v/>
      </c>
      <c r="AH953" s="125" t="str">
        <f t="shared" si="283"/>
        <v/>
      </c>
      <c r="AI953" s="64" t="str">
        <f t="shared" si="281"/>
        <v/>
      </c>
      <c r="AJ953" s="45" t="str">
        <f>IFERROR(IF(ISNUMBER('Opsparede løndele dec21-feb22'!K951),AI953+'Opsparede løndele dec21-feb22'!K951,AI953),"")</f>
        <v/>
      </c>
    </row>
    <row r="954" spans="1:36" x14ac:dyDescent="0.25">
      <c r="A954" s="50" t="str">
        <f t="shared" si="284"/>
        <v/>
      </c>
      <c r="B954" s="5"/>
      <c r="C954" s="6"/>
      <c r="D954" s="7"/>
      <c r="E954" s="8"/>
      <c r="F954" s="8"/>
      <c r="G954" s="58" t="str">
        <f t="shared" si="289"/>
        <v/>
      </c>
      <c r="H954" s="58" t="str">
        <f t="shared" si="289"/>
        <v/>
      </c>
      <c r="I954" s="58" t="str">
        <f t="shared" si="289"/>
        <v/>
      </c>
      <c r="K954" s="100" t="str">
        <f t="shared" si="282"/>
        <v/>
      </c>
      <c r="U954" s="101"/>
      <c r="V954" s="63" t="str">
        <f t="shared" si="272"/>
        <v/>
      </c>
      <c r="W954" s="63" t="str">
        <f t="shared" si="273"/>
        <v/>
      </c>
      <c r="X954" s="63" t="str">
        <f t="shared" si="274"/>
        <v/>
      </c>
      <c r="Y954" s="63" t="str">
        <f t="shared" si="275"/>
        <v/>
      </c>
      <c r="Z954" s="63" t="str">
        <f t="shared" si="276"/>
        <v/>
      </c>
      <c r="AA954" s="63" t="str">
        <f t="shared" si="277"/>
        <v/>
      </c>
      <c r="AB954" s="37"/>
      <c r="AC954" s="37"/>
      <c r="AD954" s="37"/>
      <c r="AE954" s="82" t="str">
        <f t="shared" si="278"/>
        <v/>
      </c>
      <c r="AF954" s="82" t="str">
        <f t="shared" si="279"/>
        <v/>
      </c>
      <c r="AG954" s="82" t="str">
        <f t="shared" si="280"/>
        <v/>
      </c>
      <c r="AH954" s="125" t="str">
        <f t="shared" si="283"/>
        <v/>
      </c>
      <c r="AI954" s="64" t="str">
        <f t="shared" si="281"/>
        <v/>
      </c>
      <c r="AJ954" s="45" t="str">
        <f>IFERROR(IF(ISNUMBER('Opsparede løndele dec21-feb22'!K952),AI954+'Opsparede løndele dec21-feb22'!K952,AI954),"")</f>
        <v/>
      </c>
    </row>
    <row r="955" spans="1:36" x14ac:dyDescent="0.25">
      <c r="A955" s="50" t="str">
        <f t="shared" si="284"/>
        <v/>
      </c>
      <c r="B955" s="5"/>
      <c r="C955" s="6"/>
      <c r="D955" s="7"/>
      <c r="E955" s="8"/>
      <c r="F955" s="8"/>
      <c r="G955" s="58" t="str">
        <f t="shared" si="289"/>
        <v/>
      </c>
      <c r="H955" s="58" t="str">
        <f t="shared" si="289"/>
        <v/>
      </c>
      <c r="I955" s="58" t="str">
        <f t="shared" si="289"/>
        <v/>
      </c>
      <c r="K955" s="100" t="str">
        <f t="shared" si="282"/>
        <v/>
      </c>
      <c r="U955" s="101"/>
      <c r="V955" s="63" t="str">
        <f t="shared" si="272"/>
        <v/>
      </c>
      <c r="W955" s="63" t="str">
        <f t="shared" si="273"/>
        <v/>
      </c>
      <c r="X955" s="63" t="str">
        <f t="shared" si="274"/>
        <v/>
      </c>
      <c r="Y955" s="63" t="str">
        <f t="shared" si="275"/>
        <v/>
      </c>
      <c r="Z955" s="63" t="str">
        <f t="shared" si="276"/>
        <v/>
      </c>
      <c r="AA955" s="63" t="str">
        <f t="shared" si="277"/>
        <v/>
      </c>
      <c r="AB955" s="37"/>
      <c r="AC955" s="37"/>
      <c r="AD955" s="37"/>
      <c r="AE955" s="82" t="str">
        <f t="shared" si="278"/>
        <v/>
      </c>
      <c r="AF955" s="82" t="str">
        <f t="shared" si="279"/>
        <v/>
      </c>
      <c r="AG955" s="82" t="str">
        <f t="shared" si="280"/>
        <v/>
      </c>
      <c r="AH955" s="125" t="str">
        <f t="shared" si="283"/>
        <v/>
      </c>
      <c r="AI955" s="64" t="str">
        <f t="shared" si="281"/>
        <v/>
      </c>
      <c r="AJ955" s="45" t="str">
        <f>IFERROR(IF(ISNUMBER('Opsparede løndele dec21-feb22'!K953),AI955+'Opsparede løndele dec21-feb22'!K953,AI955),"")</f>
        <v/>
      </c>
    </row>
    <row r="956" spans="1:36" x14ac:dyDescent="0.25">
      <c r="A956" s="50" t="str">
        <f t="shared" si="284"/>
        <v/>
      </c>
      <c r="B956" s="5"/>
      <c r="C956" s="6"/>
      <c r="D956" s="7"/>
      <c r="E956" s="8"/>
      <c r="F956" s="8"/>
      <c r="G956" s="58" t="str">
        <f t="shared" si="289"/>
        <v/>
      </c>
      <c r="H956" s="58" t="str">
        <f t="shared" si="289"/>
        <v/>
      </c>
      <c r="I956" s="58" t="str">
        <f t="shared" si="289"/>
        <v/>
      </c>
      <c r="K956" s="100" t="str">
        <f t="shared" si="282"/>
        <v/>
      </c>
      <c r="U956" s="101"/>
      <c r="V956" s="63" t="str">
        <f t="shared" si="272"/>
        <v/>
      </c>
      <c r="W956" s="63" t="str">
        <f t="shared" si="273"/>
        <v/>
      </c>
      <c r="X956" s="63" t="str">
        <f t="shared" si="274"/>
        <v/>
      </c>
      <c r="Y956" s="63" t="str">
        <f t="shared" si="275"/>
        <v/>
      </c>
      <c r="Z956" s="63" t="str">
        <f t="shared" si="276"/>
        <v/>
      </c>
      <c r="AA956" s="63" t="str">
        <f t="shared" si="277"/>
        <v/>
      </c>
      <c r="AB956" s="37"/>
      <c r="AC956" s="37"/>
      <c r="AD956" s="37"/>
      <c r="AE956" s="82" t="str">
        <f t="shared" si="278"/>
        <v/>
      </c>
      <c r="AF956" s="82" t="str">
        <f t="shared" si="279"/>
        <v/>
      </c>
      <c r="AG956" s="82" t="str">
        <f t="shared" si="280"/>
        <v/>
      </c>
      <c r="AH956" s="125" t="str">
        <f t="shared" si="283"/>
        <v/>
      </c>
      <c r="AI956" s="64" t="str">
        <f t="shared" si="281"/>
        <v/>
      </c>
      <c r="AJ956" s="45" t="str">
        <f>IFERROR(IF(ISNUMBER('Opsparede løndele dec21-feb22'!K954),AI956+'Opsparede løndele dec21-feb22'!K954,AI956),"")</f>
        <v/>
      </c>
    </row>
    <row r="957" spans="1:36" x14ac:dyDescent="0.25">
      <c r="A957" s="50" t="str">
        <f t="shared" si="284"/>
        <v/>
      </c>
      <c r="B957" s="5"/>
      <c r="C957" s="6"/>
      <c r="D957" s="7"/>
      <c r="E957" s="8"/>
      <c r="F957" s="8"/>
      <c r="G957" s="58" t="str">
        <f t="shared" ref="G957:I966" si="290">IF(AND(ISNUMBER($E957),ISNUMBER($F957)),MAX(MIN(NETWORKDAYS(IF($E957&lt;=VLOOKUP(G$6,Matrix_antal_dage,5,FALSE),VLOOKUP(G$6,Matrix_antal_dage,5,FALSE),$E957),IF($F957&gt;=VLOOKUP(G$6,Matrix_antal_dage,6,FALSE),VLOOKUP(G$6,Matrix_antal_dage,6,FALSE),$F957),helligdage),VLOOKUP(G$6,Matrix_antal_dage,7,FALSE)),0),"")</f>
        <v/>
      </c>
      <c r="H957" s="58" t="str">
        <f t="shared" si="290"/>
        <v/>
      </c>
      <c r="I957" s="58" t="str">
        <f t="shared" si="290"/>
        <v/>
      </c>
      <c r="K957" s="100" t="str">
        <f t="shared" si="282"/>
        <v/>
      </c>
      <c r="U957" s="101"/>
      <c r="V957" s="63" t="str">
        <f t="shared" si="272"/>
        <v/>
      </c>
      <c r="W957" s="63" t="str">
        <f t="shared" si="273"/>
        <v/>
      </c>
      <c r="X957" s="63" t="str">
        <f t="shared" si="274"/>
        <v/>
      </c>
      <c r="Y957" s="63" t="str">
        <f t="shared" si="275"/>
        <v/>
      </c>
      <c r="Z957" s="63" t="str">
        <f t="shared" si="276"/>
        <v/>
      </c>
      <c r="AA957" s="63" t="str">
        <f t="shared" si="277"/>
        <v/>
      </c>
      <c r="AB957" s="37"/>
      <c r="AC957" s="37"/>
      <c r="AD957" s="37"/>
      <c r="AE957" s="82" t="str">
        <f t="shared" si="278"/>
        <v/>
      </c>
      <c r="AF957" s="82" t="str">
        <f t="shared" si="279"/>
        <v/>
      </c>
      <c r="AG957" s="82" t="str">
        <f t="shared" si="280"/>
        <v/>
      </c>
      <c r="AH957" s="125" t="str">
        <f t="shared" si="283"/>
        <v/>
      </c>
      <c r="AI957" s="64" t="str">
        <f t="shared" si="281"/>
        <v/>
      </c>
      <c r="AJ957" s="45" t="str">
        <f>IFERROR(IF(ISNUMBER('Opsparede løndele dec21-feb22'!K955),AI957+'Opsparede løndele dec21-feb22'!K955,AI957),"")</f>
        <v/>
      </c>
    </row>
    <row r="958" spans="1:36" x14ac:dyDescent="0.25">
      <c r="A958" s="50" t="str">
        <f t="shared" si="284"/>
        <v/>
      </c>
      <c r="B958" s="5"/>
      <c r="C958" s="6"/>
      <c r="D958" s="7"/>
      <c r="E958" s="8"/>
      <c r="F958" s="8"/>
      <c r="G958" s="58" t="str">
        <f t="shared" si="290"/>
        <v/>
      </c>
      <c r="H958" s="58" t="str">
        <f t="shared" si="290"/>
        <v/>
      </c>
      <c r="I958" s="58" t="str">
        <f t="shared" si="290"/>
        <v/>
      </c>
      <c r="K958" s="100" t="str">
        <f t="shared" si="282"/>
        <v/>
      </c>
      <c r="U958" s="101"/>
      <c r="V958" s="63" t="str">
        <f t="shared" si="272"/>
        <v/>
      </c>
      <c r="W958" s="63" t="str">
        <f t="shared" si="273"/>
        <v/>
      </c>
      <c r="X958" s="63" t="str">
        <f t="shared" si="274"/>
        <v/>
      </c>
      <c r="Y958" s="63" t="str">
        <f t="shared" si="275"/>
        <v/>
      </c>
      <c r="Z958" s="63" t="str">
        <f t="shared" si="276"/>
        <v/>
      </c>
      <c r="AA958" s="63" t="str">
        <f t="shared" si="277"/>
        <v/>
      </c>
      <c r="AB958" s="37"/>
      <c r="AC958" s="37"/>
      <c r="AD958" s="37"/>
      <c r="AE958" s="82" t="str">
        <f t="shared" si="278"/>
        <v/>
      </c>
      <c r="AF958" s="82" t="str">
        <f t="shared" si="279"/>
        <v/>
      </c>
      <c r="AG958" s="82" t="str">
        <f t="shared" si="280"/>
        <v/>
      </c>
      <c r="AH958" s="125" t="str">
        <f t="shared" si="283"/>
        <v/>
      </c>
      <c r="AI958" s="64" t="str">
        <f t="shared" si="281"/>
        <v/>
      </c>
      <c r="AJ958" s="45" t="str">
        <f>IFERROR(IF(ISNUMBER('Opsparede løndele dec21-feb22'!K956),AI958+'Opsparede løndele dec21-feb22'!K956,AI958),"")</f>
        <v/>
      </c>
    </row>
    <row r="959" spans="1:36" x14ac:dyDescent="0.25">
      <c r="A959" s="50" t="str">
        <f t="shared" si="284"/>
        <v/>
      </c>
      <c r="B959" s="5"/>
      <c r="C959" s="6"/>
      <c r="D959" s="7"/>
      <c r="E959" s="8"/>
      <c r="F959" s="8"/>
      <c r="G959" s="58" t="str">
        <f t="shared" si="290"/>
        <v/>
      </c>
      <c r="H959" s="58" t="str">
        <f t="shared" si="290"/>
        <v/>
      </c>
      <c r="I959" s="58" t="str">
        <f t="shared" si="290"/>
        <v/>
      </c>
      <c r="K959" s="100" t="str">
        <f t="shared" si="282"/>
        <v/>
      </c>
      <c r="U959" s="101"/>
      <c r="V959" s="63" t="str">
        <f t="shared" si="272"/>
        <v/>
      </c>
      <c r="W959" s="63" t="str">
        <f t="shared" si="273"/>
        <v/>
      </c>
      <c r="X959" s="63" t="str">
        <f t="shared" si="274"/>
        <v/>
      </c>
      <c r="Y959" s="63" t="str">
        <f t="shared" si="275"/>
        <v/>
      </c>
      <c r="Z959" s="63" t="str">
        <f t="shared" si="276"/>
        <v/>
      </c>
      <c r="AA959" s="63" t="str">
        <f t="shared" si="277"/>
        <v/>
      </c>
      <c r="AB959" s="37"/>
      <c r="AC959" s="37"/>
      <c r="AD959" s="37"/>
      <c r="AE959" s="82" t="str">
        <f t="shared" si="278"/>
        <v/>
      </c>
      <c r="AF959" s="82" t="str">
        <f t="shared" si="279"/>
        <v/>
      </c>
      <c r="AG959" s="82" t="str">
        <f t="shared" si="280"/>
        <v/>
      </c>
      <c r="AH959" s="125" t="str">
        <f t="shared" si="283"/>
        <v/>
      </c>
      <c r="AI959" s="64" t="str">
        <f t="shared" si="281"/>
        <v/>
      </c>
      <c r="AJ959" s="45" t="str">
        <f>IFERROR(IF(ISNUMBER('Opsparede løndele dec21-feb22'!K957),AI959+'Opsparede løndele dec21-feb22'!K957,AI959),"")</f>
        <v/>
      </c>
    </row>
    <row r="960" spans="1:36" x14ac:dyDescent="0.25">
      <c r="A960" s="50" t="str">
        <f t="shared" si="284"/>
        <v/>
      </c>
      <c r="B960" s="5"/>
      <c r="C960" s="6"/>
      <c r="D960" s="7"/>
      <c r="E960" s="8"/>
      <c r="F960" s="8"/>
      <c r="G960" s="58" t="str">
        <f t="shared" si="290"/>
        <v/>
      </c>
      <c r="H960" s="58" t="str">
        <f t="shared" si="290"/>
        <v/>
      </c>
      <c r="I960" s="58" t="str">
        <f t="shared" si="290"/>
        <v/>
      </c>
      <c r="K960" s="100" t="str">
        <f t="shared" si="282"/>
        <v/>
      </c>
      <c r="U960" s="101"/>
      <c r="V960" s="63" t="str">
        <f t="shared" si="272"/>
        <v/>
      </c>
      <c r="W960" s="63" t="str">
        <f t="shared" si="273"/>
        <v/>
      </c>
      <c r="X960" s="63" t="str">
        <f t="shared" si="274"/>
        <v/>
      </c>
      <c r="Y960" s="63" t="str">
        <f t="shared" si="275"/>
        <v/>
      </c>
      <c r="Z960" s="63" t="str">
        <f t="shared" si="276"/>
        <v/>
      </c>
      <c r="AA960" s="63" t="str">
        <f t="shared" si="277"/>
        <v/>
      </c>
      <c r="AB960" s="37"/>
      <c r="AC960" s="37"/>
      <c r="AD960" s="37"/>
      <c r="AE960" s="82" t="str">
        <f t="shared" si="278"/>
        <v/>
      </c>
      <c r="AF960" s="82" t="str">
        <f t="shared" si="279"/>
        <v/>
      </c>
      <c r="AG960" s="82" t="str">
        <f t="shared" si="280"/>
        <v/>
      </c>
      <c r="AH960" s="125" t="str">
        <f t="shared" si="283"/>
        <v/>
      </c>
      <c r="AI960" s="64" t="str">
        <f t="shared" si="281"/>
        <v/>
      </c>
      <c r="AJ960" s="45" t="str">
        <f>IFERROR(IF(ISNUMBER('Opsparede løndele dec21-feb22'!K958),AI960+'Opsparede løndele dec21-feb22'!K958,AI960),"")</f>
        <v/>
      </c>
    </row>
    <row r="961" spans="1:36" x14ac:dyDescent="0.25">
      <c r="A961" s="50" t="str">
        <f t="shared" si="284"/>
        <v/>
      </c>
      <c r="B961" s="5"/>
      <c r="C961" s="6"/>
      <c r="D961" s="7"/>
      <c r="E961" s="8"/>
      <c r="F961" s="8"/>
      <c r="G961" s="58" t="str">
        <f t="shared" si="290"/>
        <v/>
      </c>
      <c r="H961" s="58" t="str">
        <f t="shared" si="290"/>
        <v/>
      </c>
      <c r="I961" s="58" t="str">
        <f t="shared" si="290"/>
        <v/>
      </c>
      <c r="K961" s="100" t="str">
        <f t="shared" si="282"/>
        <v/>
      </c>
      <c r="U961" s="101"/>
      <c r="V961" s="63" t="str">
        <f t="shared" si="272"/>
        <v/>
      </c>
      <c r="W961" s="63" t="str">
        <f t="shared" si="273"/>
        <v/>
      </c>
      <c r="X961" s="63" t="str">
        <f t="shared" si="274"/>
        <v/>
      </c>
      <c r="Y961" s="63" t="str">
        <f t="shared" si="275"/>
        <v/>
      </c>
      <c r="Z961" s="63" t="str">
        <f t="shared" si="276"/>
        <v/>
      </c>
      <c r="AA961" s="63" t="str">
        <f t="shared" si="277"/>
        <v/>
      </c>
      <c r="AB961" s="37"/>
      <c r="AC961" s="37"/>
      <c r="AD961" s="37"/>
      <c r="AE961" s="82" t="str">
        <f t="shared" si="278"/>
        <v/>
      </c>
      <c r="AF961" s="82" t="str">
        <f t="shared" si="279"/>
        <v/>
      </c>
      <c r="AG961" s="82" t="str">
        <f t="shared" si="280"/>
        <v/>
      </c>
      <c r="AH961" s="125" t="str">
        <f t="shared" si="283"/>
        <v/>
      </c>
      <c r="AI961" s="64" t="str">
        <f t="shared" si="281"/>
        <v/>
      </c>
      <c r="AJ961" s="45" t="str">
        <f>IFERROR(IF(ISNUMBER('Opsparede løndele dec21-feb22'!K959),AI961+'Opsparede løndele dec21-feb22'!K959,AI961),"")</f>
        <v/>
      </c>
    </row>
    <row r="962" spans="1:36" x14ac:dyDescent="0.25">
      <c r="A962" s="50" t="str">
        <f t="shared" si="284"/>
        <v/>
      </c>
      <c r="B962" s="5"/>
      <c r="C962" s="6"/>
      <c r="D962" s="7"/>
      <c r="E962" s="8"/>
      <c r="F962" s="8"/>
      <c r="G962" s="58" t="str">
        <f t="shared" si="290"/>
        <v/>
      </c>
      <c r="H962" s="58" t="str">
        <f t="shared" si="290"/>
        <v/>
      </c>
      <c r="I962" s="58" t="str">
        <f t="shared" si="290"/>
        <v/>
      </c>
      <c r="K962" s="100" t="str">
        <f t="shared" si="282"/>
        <v/>
      </c>
      <c r="U962" s="101"/>
      <c r="V962" s="63" t="str">
        <f t="shared" si="272"/>
        <v/>
      </c>
      <c r="W962" s="63" t="str">
        <f t="shared" si="273"/>
        <v/>
      </c>
      <c r="X962" s="63" t="str">
        <f t="shared" si="274"/>
        <v/>
      </c>
      <c r="Y962" s="63" t="str">
        <f t="shared" si="275"/>
        <v/>
      </c>
      <c r="Z962" s="63" t="str">
        <f t="shared" si="276"/>
        <v/>
      </c>
      <c r="AA962" s="63" t="str">
        <f t="shared" si="277"/>
        <v/>
      </c>
      <c r="AB962" s="37"/>
      <c r="AC962" s="37"/>
      <c r="AD962" s="37"/>
      <c r="AE962" s="82" t="str">
        <f t="shared" si="278"/>
        <v/>
      </c>
      <c r="AF962" s="82" t="str">
        <f t="shared" si="279"/>
        <v/>
      </c>
      <c r="AG962" s="82" t="str">
        <f t="shared" si="280"/>
        <v/>
      </c>
      <c r="AH962" s="125" t="str">
        <f t="shared" si="283"/>
        <v/>
      </c>
      <c r="AI962" s="64" t="str">
        <f t="shared" si="281"/>
        <v/>
      </c>
      <c r="AJ962" s="45" t="str">
        <f>IFERROR(IF(ISNUMBER('Opsparede løndele dec21-feb22'!K960),AI962+'Opsparede løndele dec21-feb22'!K960,AI962),"")</f>
        <v/>
      </c>
    </row>
    <row r="963" spans="1:36" x14ac:dyDescent="0.25">
      <c r="A963" s="50" t="str">
        <f t="shared" si="284"/>
        <v/>
      </c>
      <c r="B963" s="5"/>
      <c r="C963" s="6"/>
      <c r="D963" s="7"/>
      <c r="E963" s="8"/>
      <c r="F963" s="8"/>
      <c r="G963" s="58" t="str">
        <f t="shared" si="290"/>
        <v/>
      </c>
      <c r="H963" s="58" t="str">
        <f t="shared" si="290"/>
        <v/>
      </c>
      <c r="I963" s="58" t="str">
        <f t="shared" si="290"/>
        <v/>
      </c>
      <c r="K963" s="100" t="str">
        <f t="shared" si="282"/>
        <v/>
      </c>
      <c r="U963" s="101"/>
      <c r="V963" s="63" t="str">
        <f t="shared" si="272"/>
        <v/>
      </c>
      <c r="W963" s="63" t="str">
        <f t="shared" si="273"/>
        <v/>
      </c>
      <c r="X963" s="63" t="str">
        <f t="shared" si="274"/>
        <v/>
      </c>
      <c r="Y963" s="63" t="str">
        <f t="shared" si="275"/>
        <v/>
      </c>
      <c r="Z963" s="63" t="str">
        <f t="shared" si="276"/>
        <v/>
      </c>
      <c r="AA963" s="63" t="str">
        <f t="shared" si="277"/>
        <v/>
      </c>
      <c r="AB963" s="37"/>
      <c r="AC963" s="37"/>
      <c r="AD963" s="37"/>
      <c r="AE963" s="82" t="str">
        <f t="shared" si="278"/>
        <v/>
      </c>
      <c r="AF963" s="82" t="str">
        <f t="shared" si="279"/>
        <v/>
      </c>
      <c r="AG963" s="82" t="str">
        <f t="shared" si="280"/>
        <v/>
      </c>
      <c r="AH963" s="125" t="str">
        <f t="shared" si="283"/>
        <v/>
      </c>
      <c r="AI963" s="64" t="str">
        <f t="shared" si="281"/>
        <v/>
      </c>
      <c r="AJ963" s="45" t="str">
        <f>IFERROR(IF(ISNUMBER('Opsparede løndele dec21-feb22'!K961),AI963+'Opsparede løndele dec21-feb22'!K961,AI963),"")</f>
        <v/>
      </c>
    </row>
    <row r="964" spans="1:36" x14ac:dyDescent="0.25">
      <c r="A964" s="50" t="str">
        <f t="shared" si="284"/>
        <v/>
      </c>
      <c r="B964" s="5"/>
      <c r="C964" s="6"/>
      <c r="D964" s="7"/>
      <c r="E964" s="8"/>
      <c r="F964" s="8"/>
      <c r="G964" s="58" t="str">
        <f t="shared" si="290"/>
        <v/>
      </c>
      <c r="H964" s="58" t="str">
        <f t="shared" si="290"/>
        <v/>
      </c>
      <c r="I964" s="58" t="str">
        <f t="shared" si="290"/>
        <v/>
      </c>
      <c r="K964" s="100" t="str">
        <f t="shared" si="282"/>
        <v/>
      </c>
      <c r="U964" s="101"/>
      <c r="V964" s="63" t="str">
        <f t="shared" si="272"/>
        <v/>
      </c>
      <c r="W964" s="63" t="str">
        <f t="shared" si="273"/>
        <v/>
      </c>
      <c r="X964" s="63" t="str">
        <f t="shared" si="274"/>
        <v/>
      </c>
      <c r="Y964" s="63" t="str">
        <f t="shared" si="275"/>
        <v/>
      </c>
      <c r="Z964" s="63" t="str">
        <f t="shared" si="276"/>
        <v/>
      </c>
      <c r="AA964" s="63" t="str">
        <f t="shared" si="277"/>
        <v/>
      </c>
      <c r="AB964" s="37"/>
      <c r="AC964" s="37"/>
      <c r="AD964" s="37"/>
      <c r="AE964" s="82" t="str">
        <f t="shared" si="278"/>
        <v/>
      </c>
      <c r="AF964" s="82" t="str">
        <f t="shared" si="279"/>
        <v/>
      </c>
      <c r="AG964" s="82" t="str">
        <f t="shared" si="280"/>
        <v/>
      </c>
      <c r="AH964" s="125" t="str">
        <f t="shared" si="283"/>
        <v/>
      </c>
      <c r="AI964" s="64" t="str">
        <f t="shared" si="281"/>
        <v/>
      </c>
      <c r="AJ964" s="45" t="str">
        <f>IFERROR(IF(ISNUMBER('Opsparede løndele dec21-feb22'!K962),AI964+'Opsparede løndele dec21-feb22'!K962,AI964),"")</f>
        <v/>
      </c>
    </row>
    <row r="965" spans="1:36" x14ac:dyDescent="0.25">
      <c r="A965" s="50" t="str">
        <f t="shared" si="284"/>
        <v/>
      </c>
      <c r="B965" s="5"/>
      <c r="C965" s="6"/>
      <c r="D965" s="7"/>
      <c r="E965" s="8"/>
      <c r="F965" s="8"/>
      <c r="G965" s="58" t="str">
        <f t="shared" si="290"/>
        <v/>
      </c>
      <c r="H965" s="58" t="str">
        <f t="shared" si="290"/>
        <v/>
      </c>
      <c r="I965" s="58" t="str">
        <f t="shared" si="290"/>
        <v/>
      </c>
      <c r="K965" s="100" t="str">
        <f t="shared" si="282"/>
        <v/>
      </c>
      <c r="U965" s="101"/>
      <c r="V965" s="63" t="str">
        <f t="shared" si="272"/>
        <v/>
      </c>
      <c r="W965" s="63" t="str">
        <f t="shared" si="273"/>
        <v/>
      </c>
      <c r="X965" s="63" t="str">
        <f t="shared" si="274"/>
        <v/>
      </c>
      <c r="Y965" s="63" t="str">
        <f t="shared" si="275"/>
        <v/>
      </c>
      <c r="Z965" s="63" t="str">
        <f t="shared" si="276"/>
        <v/>
      </c>
      <c r="AA965" s="63" t="str">
        <f t="shared" si="277"/>
        <v/>
      </c>
      <c r="AB965" s="37"/>
      <c r="AC965" s="37"/>
      <c r="AD965" s="37"/>
      <c r="AE965" s="82" t="str">
        <f t="shared" si="278"/>
        <v/>
      </c>
      <c r="AF965" s="82" t="str">
        <f t="shared" si="279"/>
        <v/>
      </c>
      <c r="AG965" s="82" t="str">
        <f t="shared" si="280"/>
        <v/>
      </c>
      <c r="AH965" s="125" t="str">
        <f t="shared" si="283"/>
        <v/>
      </c>
      <c r="AI965" s="64" t="str">
        <f t="shared" si="281"/>
        <v/>
      </c>
      <c r="AJ965" s="45" t="str">
        <f>IFERROR(IF(ISNUMBER('Opsparede løndele dec21-feb22'!K963),AI965+'Opsparede løndele dec21-feb22'!K963,AI965),"")</f>
        <v/>
      </c>
    </row>
    <row r="966" spans="1:36" x14ac:dyDescent="0.25">
      <c r="A966" s="50" t="str">
        <f t="shared" si="284"/>
        <v/>
      </c>
      <c r="B966" s="5"/>
      <c r="C966" s="6"/>
      <c r="D966" s="7"/>
      <c r="E966" s="8"/>
      <c r="F966" s="8"/>
      <c r="G966" s="58" t="str">
        <f t="shared" si="290"/>
        <v/>
      </c>
      <c r="H966" s="58" t="str">
        <f t="shared" si="290"/>
        <v/>
      </c>
      <c r="I966" s="58" t="str">
        <f t="shared" si="290"/>
        <v/>
      </c>
      <c r="K966" s="100" t="str">
        <f t="shared" si="282"/>
        <v/>
      </c>
      <c r="U966" s="101"/>
      <c r="V966" s="63" t="str">
        <f t="shared" si="272"/>
        <v/>
      </c>
      <c r="W966" s="63" t="str">
        <f t="shared" si="273"/>
        <v/>
      </c>
      <c r="X966" s="63" t="str">
        <f t="shared" si="274"/>
        <v/>
      </c>
      <c r="Y966" s="63" t="str">
        <f t="shared" si="275"/>
        <v/>
      </c>
      <c r="Z966" s="63" t="str">
        <f t="shared" si="276"/>
        <v/>
      </c>
      <c r="AA966" s="63" t="str">
        <f t="shared" si="277"/>
        <v/>
      </c>
      <c r="AB966" s="37"/>
      <c r="AC966" s="37"/>
      <c r="AD966" s="37"/>
      <c r="AE966" s="82" t="str">
        <f t="shared" si="278"/>
        <v/>
      </c>
      <c r="AF966" s="82" t="str">
        <f t="shared" si="279"/>
        <v/>
      </c>
      <c r="AG966" s="82" t="str">
        <f t="shared" si="280"/>
        <v/>
      </c>
      <c r="AH966" s="125" t="str">
        <f t="shared" si="283"/>
        <v/>
      </c>
      <c r="AI966" s="64" t="str">
        <f t="shared" si="281"/>
        <v/>
      </c>
      <c r="AJ966" s="45" t="str">
        <f>IFERROR(IF(ISNUMBER('Opsparede løndele dec21-feb22'!K964),AI966+'Opsparede løndele dec21-feb22'!K964,AI966),"")</f>
        <v/>
      </c>
    </row>
    <row r="967" spans="1:36" x14ac:dyDescent="0.25">
      <c r="A967" s="50" t="str">
        <f t="shared" si="284"/>
        <v/>
      </c>
      <c r="B967" s="5"/>
      <c r="C967" s="6"/>
      <c r="D967" s="7"/>
      <c r="E967" s="8"/>
      <c r="F967" s="8"/>
      <c r="G967" s="58" t="str">
        <f t="shared" ref="G967:I976" si="291">IF(AND(ISNUMBER($E967),ISNUMBER($F967)),MAX(MIN(NETWORKDAYS(IF($E967&lt;=VLOOKUP(G$6,Matrix_antal_dage,5,FALSE),VLOOKUP(G$6,Matrix_antal_dage,5,FALSE),$E967),IF($F967&gt;=VLOOKUP(G$6,Matrix_antal_dage,6,FALSE),VLOOKUP(G$6,Matrix_antal_dage,6,FALSE),$F967),helligdage),VLOOKUP(G$6,Matrix_antal_dage,7,FALSE)),0),"")</f>
        <v/>
      </c>
      <c r="H967" s="58" t="str">
        <f t="shared" si="291"/>
        <v/>
      </c>
      <c r="I967" s="58" t="str">
        <f t="shared" si="291"/>
        <v/>
      </c>
      <c r="K967" s="100" t="str">
        <f t="shared" si="282"/>
        <v/>
      </c>
      <c r="U967" s="101"/>
      <c r="V967" s="63" t="str">
        <f t="shared" ref="V967:V1030" si="292">IF(AND(ISNUMBER($U967),ISNUMBER(L967)),(IF($B967="","",IF(MIN(L967,O967)*$K967&gt;30000*IF($U967&gt;37,37,$U967)/37,30000*IF($U967&gt;37,37,$U967)/37,MIN(L967,O967)*$K967))),"")</f>
        <v/>
      </c>
      <c r="W967" s="63" t="str">
        <f t="shared" ref="W967:W1030" si="293">IF(AND(ISNUMBER($U967),ISNUMBER(M967)),(IF($B967="","",IF(MIN(M967,P967)*$K967&gt;30000*IF($U967&gt;37,37,$U967)/37,30000*IF($U967&gt;37,37,$U967)/37,MIN(M967,P967)*$K967))),"")</f>
        <v/>
      </c>
      <c r="X967" s="63" t="str">
        <f t="shared" ref="X967:X1030" si="294">IF(AND(ISNUMBER($U967),ISNUMBER(N967)),(IF($B967="","",IF(MIN(N967,Q967)*$K967&gt;30000*IF($U967&gt;37,37,$U967)/37,30000*IF($U967&gt;37,37,$U967)/37,MIN(N967,Q967)*$K967))),"")</f>
        <v/>
      </c>
      <c r="Y967" s="63" t="str">
        <f t="shared" ref="Y967:Y1030" si="295">IF(ISNUMBER(V967),(MIN(V967,MIN(L967,O967)-R967)),"")</f>
        <v/>
      </c>
      <c r="Z967" s="63" t="str">
        <f t="shared" ref="Z967:Z1030" si="296">IF(ISNUMBER(W967),(MIN(W967,MIN(M967,P967)-S967)),"")</f>
        <v/>
      </c>
      <c r="AA967" s="63" t="str">
        <f t="shared" ref="AA967:AA1030" si="297">IF(ISNUMBER(X967),(MIN(X967,MIN(N967,Q967)-T967)),"")</f>
        <v/>
      </c>
      <c r="AB967" s="37"/>
      <c r="AC967" s="37"/>
      <c r="AD967" s="37"/>
      <c r="AE967" s="82" t="str">
        <f t="shared" ref="AE967:AE1030" si="298">IF(AND(ISNUMBER(AB967),G967&gt;0),MIN(Y967/VLOOKUP(G$6,Matrix_antal_dage,4,FALSE)*(G967-AB967),30000),"")</f>
        <v/>
      </c>
      <c r="AF967" s="82" t="str">
        <f t="shared" ref="AF967:AF1030" si="299">IF(AND(ISNUMBER(AC967),H967&gt;0),MIN(Z967/VLOOKUP(H$6,Matrix_antal_dage,4,FALSE)*(H967-AC967),30000),"")</f>
        <v/>
      </c>
      <c r="AG967" s="82" t="str">
        <f t="shared" ref="AG967:AG1030" si="300">IF(AND(ISNUMBER(AD967),I967&gt;0),MIN(AA967/VLOOKUP(I$6,Matrix_antal_dage,4,FALSE)*(I967-AD967),30000),"")</f>
        <v/>
      </c>
      <c r="AH967" s="125" t="str">
        <f t="shared" si="283"/>
        <v/>
      </c>
      <c r="AI967" s="64" t="str">
        <f t="shared" ref="AI967:AI1030" si="301">IF(ISNUMBER(AH967),MAX(SUM(AE967:AG967)-AH967,0),IF(SUM(AE967:AG967)&gt;0,SUM(AE967:AG967),""))</f>
        <v/>
      </c>
      <c r="AJ967" s="45" t="str">
        <f>IFERROR(IF(ISNUMBER('Opsparede løndele dec21-feb22'!K965),AI967+'Opsparede løndele dec21-feb22'!K965,AI967),"")</f>
        <v/>
      </c>
    </row>
    <row r="968" spans="1:36" x14ac:dyDescent="0.25">
      <c r="A968" s="50" t="str">
        <f t="shared" si="284"/>
        <v/>
      </c>
      <c r="B968" s="5"/>
      <c r="C968" s="6"/>
      <c r="D968" s="7"/>
      <c r="E968" s="8"/>
      <c r="F968" s="8"/>
      <c r="G968" s="58" t="str">
        <f t="shared" si="291"/>
        <v/>
      </c>
      <c r="H968" s="58" t="str">
        <f t="shared" si="291"/>
        <v/>
      </c>
      <c r="I968" s="58" t="str">
        <f t="shared" si="291"/>
        <v/>
      </c>
      <c r="K968" s="100" t="str">
        <f t="shared" ref="K968:K1031" si="302">IF(J968="","",IF(J968="Funktionær",0.75,IF(J968="Ikke-funktionær",0.9,IF(J968="Elev/lærling",0.9))))</f>
        <v/>
      </c>
      <c r="U968" s="101"/>
      <c r="V968" s="63" t="str">
        <f t="shared" si="292"/>
        <v/>
      </c>
      <c r="W968" s="63" t="str">
        <f t="shared" si="293"/>
        <v/>
      </c>
      <c r="X968" s="63" t="str">
        <f t="shared" si="294"/>
        <v/>
      </c>
      <c r="Y968" s="63" t="str">
        <f t="shared" si="295"/>
        <v/>
      </c>
      <c r="Z968" s="63" t="str">
        <f t="shared" si="296"/>
        <v/>
      </c>
      <c r="AA968" s="63" t="str">
        <f t="shared" si="297"/>
        <v/>
      </c>
      <c r="AB968" s="37"/>
      <c r="AC968" s="37"/>
      <c r="AD968" s="37"/>
      <c r="AE968" s="82" t="str">
        <f t="shared" si="298"/>
        <v/>
      </c>
      <c r="AF968" s="82" t="str">
        <f t="shared" si="299"/>
        <v/>
      </c>
      <c r="AG968" s="82" t="str">
        <f t="shared" si="300"/>
        <v/>
      </c>
      <c r="AH968" s="125" t="str">
        <f t="shared" ref="AH968:AH1031" si="303">IF(OR(ISNUMBER(AB968),ISNUMBER(AC968),ISNUMBER(AD968)),3/5*5/31*IF(AND(ISNUMBER(Y968),ISNUMBER(Z968),ISNUMBER(AA968)),SUM(Y968:AA968)/3,IF(AND(ISNUMBER(Y968),ISNUMBER(Z968)),SUM(Y968:Z968)/2,IF(AND(ISNUMBER(Y968),ISNUMBER(AA968)),SUM(Y968+AA968)/2,IF(AND(ISNUMBER(Z968),ISNUMBER(AA968)),SUM(Z968:AA968)/2,IF(ISNUMBER(Y968),Y968,IF(ISNUMBER(Z968),Z968,IF(ISNUMBER(AA968),AA968,""))))))),"")</f>
        <v/>
      </c>
      <c r="AI968" s="64" t="str">
        <f t="shared" si="301"/>
        <v/>
      </c>
      <c r="AJ968" s="45" t="str">
        <f>IFERROR(IF(ISNUMBER('Opsparede løndele dec21-feb22'!K966),AI968+'Opsparede løndele dec21-feb22'!K966,AI968),"")</f>
        <v/>
      </c>
    </row>
    <row r="969" spans="1:36" x14ac:dyDescent="0.25">
      <c r="A969" s="50" t="str">
        <f t="shared" ref="A969:A1032" si="304">IF(B969="","",A968+1)</f>
        <v/>
      </c>
      <c r="B969" s="5"/>
      <c r="C969" s="6"/>
      <c r="D969" s="7"/>
      <c r="E969" s="8"/>
      <c r="F969" s="8"/>
      <c r="G969" s="58" t="str">
        <f t="shared" si="291"/>
        <v/>
      </c>
      <c r="H969" s="58" t="str">
        <f t="shared" si="291"/>
        <v/>
      </c>
      <c r="I969" s="58" t="str">
        <f t="shared" si="291"/>
        <v/>
      </c>
      <c r="K969" s="100" t="str">
        <f t="shared" si="302"/>
        <v/>
      </c>
      <c r="U969" s="101"/>
      <c r="V969" s="63" t="str">
        <f t="shared" si="292"/>
        <v/>
      </c>
      <c r="W969" s="63" t="str">
        <f t="shared" si="293"/>
        <v/>
      </c>
      <c r="X969" s="63" t="str">
        <f t="shared" si="294"/>
        <v/>
      </c>
      <c r="Y969" s="63" t="str">
        <f t="shared" si="295"/>
        <v/>
      </c>
      <c r="Z969" s="63" t="str">
        <f t="shared" si="296"/>
        <v/>
      </c>
      <c r="AA969" s="63" t="str">
        <f t="shared" si="297"/>
        <v/>
      </c>
      <c r="AB969" s="37"/>
      <c r="AC969" s="37"/>
      <c r="AD969" s="37"/>
      <c r="AE969" s="82" t="str">
        <f t="shared" si="298"/>
        <v/>
      </c>
      <c r="AF969" s="82" t="str">
        <f t="shared" si="299"/>
        <v/>
      </c>
      <c r="AG969" s="82" t="str">
        <f t="shared" si="300"/>
        <v/>
      </c>
      <c r="AH969" s="125" t="str">
        <f t="shared" si="303"/>
        <v/>
      </c>
      <c r="AI969" s="64" t="str">
        <f t="shared" si="301"/>
        <v/>
      </c>
      <c r="AJ969" s="45" t="str">
        <f>IFERROR(IF(ISNUMBER('Opsparede løndele dec21-feb22'!K967),AI969+'Opsparede løndele dec21-feb22'!K967,AI969),"")</f>
        <v/>
      </c>
    </row>
    <row r="970" spans="1:36" x14ac:dyDescent="0.25">
      <c r="A970" s="50" t="str">
        <f t="shared" si="304"/>
        <v/>
      </c>
      <c r="B970" s="5"/>
      <c r="C970" s="6"/>
      <c r="D970" s="7"/>
      <c r="E970" s="8"/>
      <c r="F970" s="8"/>
      <c r="G970" s="58" t="str">
        <f t="shared" si="291"/>
        <v/>
      </c>
      <c r="H970" s="58" t="str">
        <f t="shared" si="291"/>
        <v/>
      </c>
      <c r="I970" s="58" t="str">
        <f t="shared" si="291"/>
        <v/>
      </c>
      <c r="K970" s="100" t="str">
        <f t="shared" si="302"/>
        <v/>
      </c>
      <c r="U970" s="101"/>
      <c r="V970" s="63" t="str">
        <f t="shared" si="292"/>
        <v/>
      </c>
      <c r="W970" s="63" t="str">
        <f t="shared" si="293"/>
        <v/>
      </c>
      <c r="X970" s="63" t="str">
        <f t="shared" si="294"/>
        <v/>
      </c>
      <c r="Y970" s="63" t="str">
        <f t="shared" si="295"/>
        <v/>
      </c>
      <c r="Z970" s="63" t="str">
        <f t="shared" si="296"/>
        <v/>
      </c>
      <c r="AA970" s="63" t="str">
        <f t="shared" si="297"/>
        <v/>
      </c>
      <c r="AB970" s="37"/>
      <c r="AC970" s="37"/>
      <c r="AD970" s="37"/>
      <c r="AE970" s="82" t="str">
        <f t="shared" si="298"/>
        <v/>
      </c>
      <c r="AF970" s="82" t="str">
        <f t="shared" si="299"/>
        <v/>
      </c>
      <c r="AG970" s="82" t="str">
        <f t="shared" si="300"/>
        <v/>
      </c>
      <c r="AH970" s="125" t="str">
        <f t="shared" si="303"/>
        <v/>
      </c>
      <c r="AI970" s="64" t="str">
        <f t="shared" si="301"/>
        <v/>
      </c>
      <c r="AJ970" s="45" t="str">
        <f>IFERROR(IF(ISNUMBER('Opsparede løndele dec21-feb22'!K968),AI970+'Opsparede løndele dec21-feb22'!K968,AI970),"")</f>
        <v/>
      </c>
    </row>
    <row r="971" spans="1:36" x14ac:dyDescent="0.25">
      <c r="A971" s="50" t="str">
        <f t="shared" si="304"/>
        <v/>
      </c>
      <c r="B971" s="5"/>
      <c r="C971" s="6"/>
      <c r="D971" s="7"/>
      <c r="E971" s="8"/>
      <c r="F971" s="8"/>
      <c r="G971" s="58" t="str">
        <f t="shared" si="291"/>
        <v/>
      </c>
      <c r="H971" s="58" t="str">
        <f t="shared" si="291"/>
        <v/>
      </c>
      <c r="I971" s="58" t="str">
        <f t="shared" si="291"/>
        <v/>
      </c>
      <c r="K971" s="100" t="str">
        <f t="shared" si="302"/>
        <v/>
      </c>
      <c r="U971" s="101"/>
      <c r="V971" s="63" t="str">
        <f t="shared" si="292"/>
        <v/>
      </c>
      <c r="W971" s="63" t="str">
        <f t="shared" si="293"/>
        <v/>
      </c>
      <c r="X971" s="63" t="str">
        <f t="shared" si="294"/>
        <v/>
      </c>
      <c r="Y971" s="63" t="str">
        <f t="shared" si="295"/>
        <v/>
      </c>
      <c r="Z971" s="63" t="str">
        <f t="shared" si="296"/>
        <v/>
      </c>
      <c r="AA971" s="63" t="str">
        <f t="shared" si="297"/>
        <v/>
      </c>
      <c r="AB971" s="37"/>
      <c r="AC971" s="37"/>
      <c r="AD971" s="37"/>
      <c r="AE971" s="82" t="str">
        <f t="shared" si="298"/>
        <v/>
      </c>
      <c r="AF971" s="82" t="str">
        <f t="shared" si="299"/>
        <v/>
      </c>
      <c r="AG971" s="82" t="str">
        <f t="shared" si="300"/>
        <v/>
      </c>
      <c r="AH971" s="125" t="str">
        <f t="shared" si="303"/>
        <v/>
      </c>
      <c r="AI971" s="64" t="str">
        <f t="shared" si="301"/>
        <v/>
      </c>
      <c r="AJ971" s="45" t="str">
        <f>IFERROR(IF(ISNUMBER('Opsparede løndele dec21-feb22'!K969),AI971+'Opsparede løndele dec21-feb22'!K969,AI971),"")</f>
        <v/>
      </c>
    </row>
    <row r="972" spans="1:36" x14ac:dyDescent="0.25">
      <c r="A972" s="50" t="str">
        <f t="shared" si="304"/>
        <v/>
      </c>
      <c r="B972" s="5"/>
      <c r="C972" s="6"/>
      <c r="D972" s="7"/>
      <c r="E972" s="8"/>
      <c r="F972" s="8"/>
      <c r="G972" s="58" t="str">
        <f t="shared" si="291"/>
        <v/>
      </c>
      <c r="H972" s="58" t="str">
        <f t="shared" si="291"/>
        <v/>
      </c>
      <c r="I972" s="58" t="str">
        <f t="shared" si="291"/>
        <v/>
      </c>
      <c r="K972" s="100" t="str">
        <f t="shared" si="302"/>
        <v/>
      </c>
      <c r="U972" s="101"/>
      <c r="V972" s="63" t="str">
        <f t="shared" si="292"/>
        <v/>
      </c>
      <c r="W972" s="63" t="str">
        <f t="shared" si="293"/>
        <v/>
      </c>
      <c r="X972" s="63" t="str">
        <f t="shared" si="294"/>
        <v/>
      </c>
      <c r="Y972" s="63" t="str">
        <f t="shared" si="295"/>
        <v/>
      </c>
      <c r="Z972" s="63" t="str">
        <f t="shared" si="296"/>
        <v/>
      </c>
      <c r="AA972" s="63" t="str">
        <f t="shared" si="297"/>
        <v/>
      </c>
      <c r="AB972" s="37"/>
      <c r="AC972" s="37"/>
      <c r="AD972" s="37"/>
      <c r="AE972" s="82" t="str">
        <f t="shared" si="298"/>
        <v/>
      </c>
      <c r="AF972" s="82" t="str">
        <f t="shared" si="299"/>
        <v/>
      </c>
      <c r="AG972" s="82" t="str">
        <f t="shared" si="300"/>
        <v/>
      </c>
      <c r="AH972" s="125" t="str">
        <f t="shared" si="303"/>
        <v/>
      </c>
      <c r="AI972" s="64" t="str">
        <f t="shared" si="301"/>
        <v/>
      </c>
      <c r="AJ972" s="45" t="str">
        <f>IFERROR(IF(ISNUMBER('Opsparede løndele dec21-feb22'!K970),AI972+'Opsparede løndele dec21-feb22'!K970,AI972),"")</f>
        <v/>
      </c>
    </row>
    <row r="973" spans="1:36" x14ac:dyDescent="0.25">
      <c r="A973" s="50" t="str">
        <f t="shared" si="304"/>
        <v/>
      </c>
      <c r="B973" s="5"/>
      <c r="C973" s="6"/>
      <c r="D973" s="7"/>
      <c r="E973" s="8"/>
      <c r="F973" s="8"/>
      <c r="G973" s="58" t="str">
        <f t="shared" si="291"/>
        <v/>
      </c>
      <c r="H973" s="58" t="str">
        <f t="shared" si="291"/>
        <v/>
      </c>
      <c r="I973" s="58" t="str">
        <f t="shared" si="291"/>
        <v/>
      </c>
      <c r="K973" s="100" t="str">
        <f t="shared" si="302"/>
        <v/>
      </c>
      <c r="U973" s="101"/>
      <c r="V973" s="63" t="str">
        <f t="shared" si="292"/>
        <v/>
      </c>
      <c r="W973" s="63" t="str">
        <f t="shared" si="293"/>
        <v/>
      </c>
      <c r="X973" s="63" t="str">
        <f t="shared" si="294"/>
        <v/>
      </c>
      <c r="Y973" s="63" t="str">
        <f t="shared" si="295"/>
        <v/>
      </c>
      <c r="Z973" s="63" t="str">
        <f t="shared" si="296"/>
        <v/>
      </c>
      <c r="AA973" s="63" t="str">
        <f t="shared" si="297"/>
        <v/>
      </c>
      <c r="AB973" s="37"/>
      <c r="AC973" s="37"/>
      <c r="AD973" s="37"/>
      <c r="AE973" s="82" t="str">
        <f t="shared" si="298"/>
        <v/>
      </c>
      <c r="AF973" s="82" t="str">
        <f t="shared" si="299"/>
        <v/>
      </c>
      <c r="AG973" s="82" t="str">
        <f t="shared" si="300"/>
        <v/>
      </c>
      <c r="AH973" s="125" t="str">
        <f t="shared" si="303"/>
        <v/>
      </c>
      <c r="AI973" s="64" t="str">
        <f t="shared" si="301"/>
        <v/>
      </c>
      <c r="AJ973" s="45" t="str">
        <f>IFERROR(IF(ISNUMBER('Opsparede løndele dec21-feb22'!K971),AI973+'Opsparede løndele dec21-feb22'!K971,AI973),"")</f>
        <v/>
      </c>
    </row>
    <row r="974" spans="1:36" x14ac:dyDescent="0.25">
      <c r="A974" s="50" t="str">
        <f t="shared" si="304"/>
        <v/>
      </c>
      <c r="B974" s="5"/>
      <c r="C974" s="6"/>
      <c r="D974" s="7"/>
      <c r="E974" s="8"/>
      <c r="F974" s="8"/>
      <c r="G974" s="58" t="str">
        <f t="shared" si="291"/>
        <v/>
      </c>
      <c r="H974" s="58" t="str">
        <f t="shared" si="291"/>
        <v/>
      </c>
      <c r="I974" s="58" t="str">
        <f t="shared" si="291"/>
        <v/>
      </c>
      <c r="K974" s="100" t="str">
        <f t="shared" si="302"/>
        <v/>
      </c>
      <c r="U974" s="101"/>
      <c r="V974" s="63" t="str">
        <f t="shared" si="292"/>
        <v/>
      </c>
      <c r="W974" s="63" t="str">
        <f t="shared" si="293"/>
        <v/>
      </c>
      <c r="X974" s="63" t="str">
        <f t="shared" si="294"/>
        <v/>
      </c>
      <c r="Y974" s="63" t="str">
        <f t="shared" si="295"/>
        <v/>
      </c>
      <c r="Z974" s="63" t="str">
        <f t="shared" si="296"/>
        <v/>
      </c>
      <c r="AA974" s="63" t="str">
        <f t="shared" si="297"/>
        <v/>
      </c>
      <c r="AB974" s="37"/>
      <c r="AC974" s="37"/>
      <c r="AD974" s="37"/>
      <c r="AE974" s="82" t="str">
        <f t="shared" si="298"/>
        <v/>
      </c>
      <c r="AF974" s="82" t="str">
        <f t="shared" si="299"/>
        <v/>
      </c>
      <c r="AG974" s="82" t="str">
        <f t="shared" si="300"/>
        <v/>
      </c>
      <c r="AH974" s="125" t="str">
        <f t="shared" si="303"/>
        <v/>
      </c>
      <c r="AI974" s="64" t="str">
        <f t="shared" si="301"/>
        <v/>
      </c>
      <c r="AJ974" s="45" t="str">
        <f>IFERROR(IF(ISNUMBER('Opsparede løndele dec21-feb22'!K972),AI974+'Opsparede løndele dec21-feb22'!K972,AI974),"")</f>
        <v/>
      </c>
    </row>
    <row r="975" spans="1:36" x14ac:dyDescent="0.25">
      <c r="A975" s="50" t="str">
        <f t="shared" si="304"/>
        <v/>
      </c>
      <c r="B975" s="5"/>
      <c r="C975" s="6"/>
      <c r="D975" s="7"/>
      <c r="E975" s="8"/>
      <c r="F975" s="8"/>
      <c r="G975" s="58" t="str">
        <f t="shared" si="291"/>
        <v/>
      </c>
      <c r="H975" s="58" t="str">
        <f t="shared" si="291"/>
        <v/>
      </c>
      <c r="I975" s="58" t="str">
        <f t="shared" si="291"/>
        <v/>
      </c>
      <c r="K975" s="100" t="str">
        <f t="shared" si="302"/>
        <v/>
      </c>
      <c r="U975" s="101"/>
      <c r="V975" s="63" t="str">
        <f t="shared" si="292"/>
        <v/>
      </c>
      <c r="W975" s="63" t="str">
        <f t="shared" si="293"/>
        <v/>
      </c>
      <c r="X975" s="63" t="str">
        <f t="shared" si="294"/>
        <v/>
      </c>
      <c r="Y975" s="63" t="str">
        <f t="shared" si="295"/>
        <v/>
      </c>
      <c r="Z975" s="63" t="str">
        <f t="shared" si="296"/>
        <v/>
      </c>
      <c r="AA975" s="63" t="str">
        <f t="shared" si="297"/>
        <v/>
      </c>
      <c r="AB975" s="37"/>
      <c r="AC975" s="37"/>
      <c r="AD975" s="37"/>
      <c r="AE975" s="82" t="str">
        <f t="shared" si="298"/>
        <v/>
      </c>
      <c r="AF975" s="82" t="str">
        <f t="shared" si="299"/>
        <v/>
      </c>
      <c r="AG975" s="82" t="str">
        <f t="shared" si="300"/>
        <v/>
      </c>
      <c r="AH975" s="125" t="str">
        <f t="shared" si="303"/>
        <v/>
      </c>
      <c r="AI975" s="64" t="str">
        <f t="shared" si="301"/>
        <v/>
      </c>
      <c r="AJ975" s="45" t="str">
        <f>IFERROR(IF(ISNUMBER('Opsparede løndele dec21-feb22'!K973),AI975+'Opsparede løndele dec21-feb22'!K973,AI975),"")</f>
        <v/>
      </c>
    </row>
    <row r="976" spans="1:36" x14ac:dyDescent="0.25">
      <c r="A976" s="50" t="str">
        <f t="shared" si="304"/>
        <v/>
      </c>
      <c r="B976" s="5"/>
      <c r="C976" s="6"/>
      <c r="D976" s="7"/>
      <c r="E976" s="8"/>
      <c r="F976" s="8"/>
      <c r="G976" s="58" t="str">
        <f t="shared" si="291"/>
        <v/>
      </c>
      <c r="H976" s="58" t="str">
        <f t="shared" si="291"/>
        <v/>
      </c>
      <c r="I976" s="58" t="str">
        <f t="shared" si="291"/>
        <v/>
      </c>
      <c r="K976" s="100" t="str">
        <f t="shared" si="302"/>
        <v/>
      </c>
      <c r="U976" s="101"/>
      <c r="V976" s="63" t="str">
        <f t="shared" si="292"/>
        <v/>
      </c>
      <c r="W976" s="63" t="str">
        <f t="shared" si="293"/>
        <v/>
      </c>
      <c r="X976" s="63" t="str">
        <f t="shared" si="294"/>
        <v/>
      </c>
      <c r="Y976" s="63" t="str">
        <f t="shared" si="295"/>
        <v/>
      </c>
      <c r="Z976" s="63" t="str">
        <f t="shared" si="296"/>
        <v/>
      </c>
      <c r="AA976" s="63" t="str">
        <f t="shared" si="297"/>
        <v/>
      </c>
      <c r="AB976" s="37"/>
      <c r="AC976" s="37"/>
      <c r="AD976" s="37"/>
      <c r="AE976" s="82" t="str">
        <f t="shared" si="298"/>
        <v/>
      </c>
      <c r="AF976" s="82" t="str">
        <f t="shared" si="299"/>
        <v/>
      </c>
      <c r="AG976" s="82" t="str">
        <f t="shared" si="300"/>
        <v/>
      </c>
      <c r="AH976" s="125" t="str">
        <f t="shared" si="303"/>
        <v/>
      </c>
      <c r="AI976" s="64" t="str">
        <f t="shared" si="301"/>
        <v/>
      </c>
      <c r="AJ976" s="45" t="str">
        <f>IFERROR(IF(ISNUMBER('Opsparede løndele dec21-feb22'!K974),AI976+'Opsparede løndele dec21-feb22'!K974,AI976),"")</f>
        <v/>
      </c>
    </row>
    <row r="977" spans="1:36" x14ac:dyDescent="0.25">
      <c r="A977" s="50" t="str">
        <f t="shared" si="304"/>
        <v/>
      </c>
      <c r="B977" s="5"/>
      <c r="C977" s="6"/>
      <c r="D977" s="7"/>
      <c r="E977" s="8"/>
      <c r="F977" s="8"/>
      <c r="G977" s="58" t="str">
        <f t="shared" ref="G977:I986" si="305">IF(AND(ISNUMBER($E977),ISNUMBER($F977)),MAX(MIN(NETWORKDAYS(IF($E977&lt;=VLOOKUP(G$6,Matrix_antal_dage,5,FALSE),VLOOKUP(G$6,Matrix_antal_dage,5,FALSE),$E977),IF($F977&gt;=VLOOKUP(G$6,Matrix_antal_dage,6,FALSE),VLOOKUP(G$6,Matrix_antal_dage,6,FALSE),$F977),helligdage),VLOOKUP(G$6,Matrix_antal_dage,7,FALSE)),0),"")</f>
        <v/>
      </c>
      <c r="H977" s="58" t="str">
        <f t="shared" si="305"/>
        <v/>
      </c>
      <c r="I977" s="58" t="str">
        <f t="shared" si="305"/>
        <v/>
      </c>
      <c r="K977" s="100" t="str">
        <f t="shared" si="302"/>
        <v/>
      </c>
      <c r="U977" s="101"/>
      <c r="V977" s="63" t="str">
        <f t="shared" si="292"/>
        <v/>
      </c>
      <c r="W977" s="63" t="str">
        <f t="shared" si="293"/>
        <v/>
      </c>
      <c r="X977" s="63" t="str">
        <f t="shared" si="294"/>
        <v/>
      </c>
      <c r="Y977" s="63" t="str">
        <f t="shared" si="295"/>
        <v/>
      </c>
      <c r="Z977" s="63" t="str">
        <f t="shared" si="296"/>
        <v/>
      </c>
      <c r="AA977" s="63" t="str">
        <f t="shared" si="297"/>
        <v/>
      </c>
      <c r="AB977" s="37"/>
      <c r="AC977" s="37"/>
      <c r="AD977" s="37"/>
      <c r="AE977" s="82" t="str">
        <f t="shared" si="298"/>
        <v/>
      </c>
      <c r="AF977" s="82" t="str">
        <f t="shared" si="299"/>
        <v/>
      </c>
      <c r="AG977" s="82" t="str">
        <f t="shared" si="300"/>
        <v/>
      </c>
      <c r="AH977" s="125" t="str">
        <f t="shared" si="303"/>
        <v/>
      </c>
      <c r="AI977" s="64" t="str">
        <f t="shared" si="301"/>
        <v/>
      </c>
      <c r="AJ977" s="45" t="str">
        <f>IFERROR(IF(ISNUMBER('Opsparede løndele dec21-feb22'!K975),AI977+'Opsparede løndele dec21-feb22'!K975,AI977),"")</f>
        <v/>
      </c>
    </row>
    <row r="978" spans="1:36" x14ac:dyDescent="0.25">
      <c r="A978" s="50" t="str">
        <f t="shared" si="304"/>
        <v/>
      </c>
      <c r="B978" s="5"/>
      <c r="C978" s="6"/>
      <c r="D978" s="7"/>
      <c r="E978" s="8"/>
      <c r="F978" s="8"/>
      <c r="G978" s="58" t="str">
        <f t="shared" si="305"/>
        <v/>
      </c>
      <c r="H978" s="58" t="str">
        <f t="shared" si="305"/>
        <v/>
      </c>
      <c r="I978" s="58" t="str">
        <f t="shared" si="305"/>
        <v/>
      </c>
      <c r="K978" s="100" t="str">
        <f t="shared" si="302"/>
        <v/>
      </c>
      <c r="U978" s="101"/>
      <c r="V978" s="63" t="str">
        <f t="shared" si="292"/>
        <v/>
      </c>
      <c r="W978" s="63" t="str">
        <f t="shared" si="293"/>
        <v/>
      </c>
      <c r="X978" s="63" t="str">
        <f t="shared" si="294"/>
        <v/>
      </c>
      <c r="Y978" s="63" t="str">
        <f t="shared" si="295"/>
        <v/>
      </c>
      <c r="Z978" s="63" t="str">
        <f t="shared" si="296"/>
        <v/>
      </c>
      <c r="AA978" s="63" t="str">
        <f t="shared" si="297"/>
        <v/>
      </c>
      <c r="AB978" s="37"/>
      <c r="AC978" s="37"/>
      <c r="AD978" s="37"/>
      <c r="AE978" s="82" t="str">
        <f t="shared" si="298"/>
        <v/>
      </c>
      <c r="AF978" s="82" t="str">
        <f t="shared" si="299"/>
        <v/>
      </c>
      <c r="AG978" s="82" t="str">
        <f t="shared" si="300"/>
        <v/>
      </c>
      <c r="AH978" s="125" t="str">
        <f t="shared" si="303"/>
        <v/>
      </c>
      <c r="AI978" s="64" t="str">
        <f t="shared" si="301"/>
        <v/>
      </c>
      <c r="AJ978" s="45" t="str">
        <f>IFERROR(IF(ISNUMBER('Opsparede løndele dec21-feb22'!K976),AI978+'Opsparede løndele dec21-feb22'!K976,AI978),"")</f>
        <v/>
      </c>
    </row>
    <row r="979" spans="1:36" x14ac:dyDescent="0.25">
      <c r="A979" s="50" t="str">
        <f t="shared" si="304"/>
        <v/>
      </c>
      <c r="B979" s="5"/>
      <c r="C979" s="6"/>
      <c r="D979" s="7"/>
      <c r="E979" s="8"/>
      <c r="F979" s="8"/>
      <c r="G979" s="58" t="str">
        <f t="shared" si="305"/>
        <v/>
      </c>
      <c r="H979" s="58" t="str">
        <f t="shared" si="305"/>
        <v/>
      </c>
      <c r="I979" s="58" t="str">
        <f t="shared" si="305"/>
        <v/>
      </c>
      <c r="K979" s="100" t="str">
        <f t="shared" si="302"/>
        <v/>
      </c>
      <c r="U979" s="101"/>
      <c r="V979" s="63" t="str">
        <f t="shared" si="292"/>
        <v/>
      </c>
      <c r="W979" s="63" t="str">
        <f t="shared" si="293"/>
        <v/>
      </c>
      <c r="X979" s="63" t="str">
        <f t="shared" si="294"/>
        <v/>
      </c>
      <c r="Y979" s="63" t="str">
        <f t="shared" si="295"/>
        <v/>
      </c>
      <c r="Z979" s="63" t="str">
        <f t="shared" si="296"/>
        <v/>
      </c>
      <c r="AA979" s="63" t="str">
        <f t="shared" si="297"/>
        <v/>
      </c>
      <c r="AB979" s="37"/>
      <c r="AC979" s="37"/>
      <c r="AD979" s="37"/>
      <c r="AE979" s="82" t="str">
        <f t="shared" si="298"/>
        <v/>
      </c>
      <c r="AF979" s="82" t="str">
        <f t="shared" si="299"/>
        <v/>
      </c>
      <c r="AG979" s="82" t="str">
        <f t="shared" si="300"/>
        <v/>
      </c>
      <c r="AH979" s="125" t="str">
        <f t="shared" si="303"/>
        <v/>
      </c>
      <c r="AI979" s="64" t="str">
        <f t="shared" si="301"/>
        <v/>
      </c>
      <c r="AJ979" s="45" t="str">
        <f>IFERROR(IF(ISNUMBER('Opsparede løndele dec21-feb22'!K977),AI979+'Opsparede løndele dec21-feb22'!K977,AI979),"")</f>
        <v/>
      </c>
    </row>
    <row r="980" spans="1:36" x14ac:dyDescent="0.25">
      <c r="A980" s="50" t="str">
        <f t="shared" si="304"/>
        <v/>
      </c>
      <c r="B980" s="5"/>
      <c r="C980" s="6"/>
      <c r="D980" s="7"/>
      <c r="E980" s="8"/>
      <c r="F980" s="8"/>
      <c r="G980" s="58" t="str">
        <f t="shared" si="305"/>
        <v/>
      </c>
      <c r="H980" s="58" t="str">
        <f t="shared" si="305"/>
        <v/>
      </c>
      <c r="I980" s="58" t="str">
        <f t="shared" si="305"/>
        <v/>
      </c>
      <c r="K980" s="100" t="str">
        <f t="shared" si="302"/>
        <v/>
      </c>
      <c r="U980" s="101"/>
      <c r="V980" s="63" t="str">
        <f t="shared" si="292"/>
        <v/>
      </c>
      <c r="W980" s="63" t="str">
        <f t="shared" si="293"/>
        <v/>
      </c>
      <c r="X980" s="63" t="str">
        <f t="shared" si="294"/>
        <v/>
      </c>
      <c r="Y980" s="63" t="str">
        <f t="shared" si="295"/>
        <v/>
      </c>
      <c r="Z980" s="63" t="str">
        <f t="shared" si="296"/>
        <v/>
      </c>
      <c r="AA980" s="63" t="str">
        <f t="shared" si="297"/>
        <v/>
      </c>
      <c r="AB980" s="37"/>
      <c r="AC980" s="37"/>
      <c r="AD980" s="37"/>
      <c r="AE980" s="82" t="str">
        <f t="shared" si="298"/>
        <v/>
      </c>
      <c r="AF980" s="82" t="str">
        <f t="shared" si="299"/>
        <v/>
      </c>
      <c r="AG980" s="82" t="str">
        <f t="shared" si="300"/>
        <v/>
      </c>
      <c r="AH980" s="125" t="str">
        <f t="shared" si="303"/>
        <v/>
      </c>
      <c r="AI980" s="64" t="str">
        <f t="shared" si="301"/>
        <v/>
      </c>
      <c r="AJ980" s="45" t="str">
        <f>IFERROR(IF(ISNUMBER('Opsparede løndele dec21-feb22'!K978),AI980+'Opsparede løndele dec21-feb22'!K978,AI980),"")</f>
        <v/>
      </c>
    </row>
    <row r="981" spans="1:36" x14ac:dyDescent="0.25">
      <c r="A981" s="50" t="str">
        <f t="shared" si="304"/>
        <v/>
      </c>
      <c r="B981" s="5"/>
      <c r="C981" s="6"/>
      <c r="D981" s="7"/>
      <c r="E981" s="8"/>
      <c r="F981" s="8"/>
      <c r="G981" s="58" t="str">
        <f t="shared" si="305"/>
        <v/>
      </c>
      <c r="H981" s="58" t="str">
        <f t="shared" si="305"/>
        <v/>
      </c>
      <c r="I981" s="58" t="str">
        <f t="shared" si="305"/>
        <v/>
      </c>
      <c r="K981" s="100" t="str">
        <f t="shared" si="302"/>
        <v/>
      </c>
      <c r="U981" s="101"/>
      <c r="V981" s="63" t="str">
        <f t="shared" si="292"/>
        <v/>
      </c>
      <c r="W981" s="63" t="str">
        <f t="shared" si="293"/>
        <v/>
      </c>
      <c r="X981" s="63" t="str">
        <f t="shared" si="294"/>
        <v/>
      </c>
      <c r="Y981" s="63" t="str">
        <f t="shared" si="295"/>
        <v/>
      </c>
      <c r="Z981" s="63" t="str">
        <f t="shared" si="296"/>
        <v/>
      </c>
      <c r="AA981" s="63" t="str">
        <f t="shared" si="297"/>
        <v/>
      </c>
      <c r="AB981" s="37"/>
      <c r="AC981" s="37"/>
      <c r="AD981" s="37"/>
      <c r="AE981" s="82" t="str">
        <f t="shared" si="298"/>
        <v/>
      </c>
      <c r="AF981" s="82" t="str">
        <f t="shared" si="299"/>
        <v/>
      </c>
      <c r="AG981" s="82" t="str">
        <f t="shared" si="300"/>
        <v/>
      </c>
      <c r="AH981" s="125" t="str">
        <f t="shared" si="303"/>
        <v/>
      </c>
      <c r="AI981" s="64" t="str">
        <f t="shared" si="301"/>
        <v/>
      </c>
      <c r="AJ981" s="45" t="str">
        <f>IFERROR(IF(ISNUMBER('Opsparede løndele dec21-feb22'!K979),AI981+'Opsparede løndele dec21-feb22'!K979,AI981),"")</f>
        <v/>
      </c>
    </row>
    <row r="982" spans="1:36" x14ac:dyDescent="0.25">
      <c r="A982" s="50" t="str">
        <f t="shared" si="304"/>
        <v/>
      </c>
      <c r="B982" s="5"/>
      <c r="C982" s="6"/>
      <c r="D982" s="7"/>
      <c r="E982" s="8"/>
      <c r="F982" s="8"/>
      <c r="G982" s="58" t="str">
        <f t="shared" si="305"/>
        <v/>
      </c>
      <c r="H982" s="58" t="str">
        <f t="shared" si="305"/>
        <v/>
      </c>
      <c r="I982" s="58" t="str">
        <f t="shared" si="305"/>
        <v/>
      </c>
      <c r="K982" s="100" t="str">
        <f t="shared" si="302"/>
        <v/>
      </c>
      <c r="U982" s="101"/>
      <c r="V982" s="63" t="str">
        <f t="shared" si="292"/>
        <v/>
      </c>
      <c r="W982" s="63" t="str">
        <f t="shared" si="293"/>
        <v/>
      </c>
      <c r="X982" s="63" t="str">
        <f t="shared" si="294"/>
        <v/>
      </c>
      <c r="Y982" s="63" t="str">
        <f t="shared" si="295"/>
        <v/>
      </c>
      <c r="Z982" s="63" t="str">
        <f t="shared" si="296"/>
        <v/>
      </c>
      <c r="AA982" s="63" t="str">
        <f t="shared" si="297"/>
        <v/>
      </c>
      <c r="AB982" s="37"/>
      <c r="AC982" s="37"/>
      <c r="AD982" s="37"/>
      <c r="AE982" s="82" t="str">
        <f t="shared" si="298"/>
        <v/>
      </c>
      <c r="AF982" s="82" t="str">
        <f t="shared" si="299"/>
        <v/>
      </c>
      <c r="AG982" s="82" t="str">
        <f t="shared" si="300"/>
        <v/>
      </c>
      <c r="AH982" s="125" t="str">
        <f t="shared" si="303"/>
        <v/>
      </c>
      <c r="AI982" s="64" t="str">
        <f t="shared" si="301"/>
        <v/>
      </c>
      <c r="AJ982" s="45" t="str">
        <f>IFERROR(IF(ISNUMBER('Opsparede løndele dec21-feb22'!K980),AI982+'Opsparede løndele dec21-feb22'!K980,AI982),"")</f>
        <v/>
      </c>
    </row>
    <row r="983" spans="1:36" x14ac:dyDescent="0.25">
      <c r="A983" s="50" t="str">
        <f t="shared" si="304"/>
        <v/>
      </c>
      <c r="B983" s="5"/>
      <c r="C983" s="6"/>
      <c r="D983" s="7"/>
      <c r="E983" s="8"/>
      <c r="F983" s="8"/>
      <c r="G983" s="58" t="str">
        <f t="shared" si="305"/>
        <v/>
      </c>
      <c r="H983" s="58" t="str">
        <f t="shared" si="305"/>
        <v/>
      </c>
      <c r="I983" s="58" t="str">
        <f t="shared" si="305"/>
        <v/>
      </c>
      <c r="K983" s="100" t="str">
        <f t="shared" si="302"/>
        <v/>
      </c>
      <c r="U983" s="101"/>
      <c r="V983" s="63" t="str">
        <f t="shared" si="292"/>
        <v/>
      </c>
      <c r="W983" s="63" t="str">
        <f t="shared" si="293"/>
        <v/>
      </c>
      <c r="X983" s="63" t="str">
        <f t="shared" si="294"/>
        <v/>
      </c>
      <c r="Y983" s="63" t="str">
        <f t="shared" si="295"/>
        <v/>
      </c>
      <c r="Z983" s="63" t="str">
        <f t="shared" si="296"/>
        <v/>
      </c>
      <c r="AA983" s="63" t="str">
        <f t="shared" si="297"/>
        <v/>
      </c>
      <c r="AB983" s="37"/>
      <c r="AC983" s="37"/>
      <c r="AD983" s="37"/>
      <c r="AE983" s="82" t="str">
        <f t="shared" si="298"/>
        <v/>
      </c>
      <c r="AF983" s="82" t="str">
        <f t="shared" si="299"/>
        <v/>
      </c>
      <c r="AG983" s="82" t="str">
        <f t="shared" si="300"/>
        <v/>
      </c>
      <c r="AH983" s="125" t="str">
        <f t="shared" si="303"/>
        <v/>
      </c>
      <c r="AI983" s="64" t="str">
        <f t="shared" si="301"/>
        <v/>
      </c>
      <c r="AJ983" s="45" t="str">
        <f>IFERROR(IF(ISNUMBER('Opsparede løndele dec21-feb22'!K981),AI983+'Opsparede løndele dec21-feb22'!K981,AI983),"")</f>
        <v/>
      </c>
    </row>
    <row r="984" spans="1:36" x14ac:dyDescent="0.25">
      <c r="A984" s="50" t="str">
        <f t="shared" si="304"/>
        <v/>
      </c>
      <c r="B984" s="5"/>
      <c r="C984" s="6"/>
      <c r="D984" s="7"/>
      <c r="E984" s="8"/>
      <c r="F984" s="8"/>
      <c r="G984" s="58" t="str">
        <f t="shared" si="305"/>
        <v/>
      </c>
      <c r="H984" s="58" t="str">
        <f t="shared" si="305"/>
        <v/>
      </c>
      <c r="I984" s="58" t="str">
        <f t="shared" si="305"/>
        <v/>
      </c>
      <c r="K984" s="100" t="str">
        <f t="shared" si="302"/>
        <v/>
      </c>
      <c r="U984" s="101"/>
      <c r="V984" s="63" t="str">
        <f t="shared" si="292"/>
        <v/>
      </c>
      <c r="W984" s="63" t="str">
        <f t="shared" si="293"/>
        <v/>
      </c>
      <c r="X984" s="63" t="str">
        <f t="shared" si="294"/>
        <v/>
      </c>
      <c r="Y984" s="63" t="str">
        <f t="shared" si="295"/>
        <v/>
      </c>
      <c r="Z984" s="63" t="str">
        <f t="shared" si="296"/>
        <v/>
      </c>
      <c r="AA984" s="63" t="str">
        <f t="shared" si="297"/>
        <v/>
      </c>
      <c r="AB984" s="37"/>
      <c r="AC984" s="37"/>
      <c r="AD984" s="37"/>
      <c r="AE984" s="82" t="str">
        <f t="shared" si="298"/>
        <v/>
      </c>
      <c r="AF984" s="82" t="str">
        <f t="shared" si="299"/>
        <v/>
      </c>
      <c r="AG984" s="82" t="str">
        <f t="shared" si="300"/>
        <v/>
      </c>
      <c r="AH984" s="125" t="str">
        <f t="shared" si="303"/>
        <v/>
      </c>
      <c r="AI984" s="64" t="str">
        <f t="shared" si="301"/>
        <v/>
      </c>
      <c r="AJ984" s="45" t="str">
        <f>IFERROR(IF(ISNUMBER('Opsparede løndele dec21-feb22'!K982),AI984+'Opsparede løndele dec21-feb22'!K982,AI984),"")</f>
        <v/>
      </c>
    </row>
    <row r="985" spans="1:36" x14ac:dyDescent="0.25">
      <c r="A985" s="50" t="str">
        <f t="shared" si="304"/>
        <v/>
      </c>
      <c r="B985" s="5"/>
      <c r="C985" s="6"/>
      <c r="D985" s="7"/>
      <c r="E985" s="8"/>
      <c r="F985" s="8"/>
      <c r="G985" s="58" t="str">
        <f t="shared" si="305"/>
        <v/>
      </c>
      <c r="H985" s="58" t="str">
        <f t="shared" si="305"/>
        <v/>
      </c>
      <c r="I985" s="58" t="str">
        <f t="shared" si="305"/>
        <v/>
      </c>
      <c r="K985" s="100" t="str">
        <f t="shared" si="302"/>
        <v/>
      </c>
      <c r="U985" s="101"/>
      <c r="V985" s="63" t="str">
        <f t="shared" si="292"/>
        <v/>
      </c>
      <c r="W985" s="63" t="str">
        <f t="shared" si="293"/>
        <v/>
      </c>
      <c r="X985" s="63" t="str">
        <f t="shared" si="294"/>
        <v/>
      </c>
      <c r="Y985" s="63" t="str">
        <f t="shared" si="295"/>
        <v/>
      </c>
      <c r="Z985" s="63" t="str">
        <f t="shared" si="296"/>
        <v/>
      </c>
      <c r="AA985" s="63" t="str">
        <f t="shared" si="297"/>
        <v/>
      </c>
      <c r="AB985" s="37"/>
      <c r="AC985" s="37"/>
      <c r="AD985" s="37"/>
      <c r="AE985" s="82" t="str">
        <f t="shared" si="298"/>
        <v/>
      </c>
      <c r="AF985" s="82" t="str">
        <f t="shared" si="299"/>
        <v/>
      </c>
      <c r="AG985" s="82" t="str">
        <f t="shared" si="300"/>
        <v/>
      </c>
      <c r="AH985" s="125" t="str">
        <f t="shared" si="303"/>
        <v/>
      </c>
      <c r="AI985" s="64" t="str">
        <f t="shared" si="301"/>
        <v/>
      </c>
      <c r="AJ985" s="45" t="str">
        <f>IFERROR(IF(ISNUMBER('Opsparede løndele dec21-feb22'!K983),AI985+'Opsparede løndele dec21-feb22'!K983,AI985),"")</f>
        <v/>
      </c>
    </row>
    <row r="986" spans="1:36" x14ac:dyDescent="0.25">
      <c r="A986" s="50" t="str">
        <f t="shared" si="304"/>
        <v/>
      </c>
      <c r="B986" s="5"/>
      <c r="C986" s="6"/>
      <c r="D986" s="7"/>
      <c r="E986" s="8"/>
      <c r="F986" s="8"/>
      <c r="G986" s="58" t="str">
        <f t="shared" si="305"/>
        <v/>
      </c>
      <c r="H986" s="58" t="str">
        <f t="shared" si="305"/>
        <v/>
      </c>
      <c r="I986" s="58" t="str">
        <f t="shared" si="305"/>
        <v/>
      </c>
      <c r="K986" s="100" t="str">
        <f t="shared" si="302"/>
        <v/>
      </c>
      <c r="U986" s="101"/>
      <c r="V986" s="63" t="str">
        <f t="shared" si="292"/>
        <v/>
      </c>
      <c r="W986" s="63" t="str">
        <f t="shared" si="293"/>
        <v/>
      </c>
      <c r="X986" s="63" t="str">
        <f t="shared" si="294"/>
        <v/>
      </c>
      <c r="Y986" s="63" t="str">
        <f t="shared" si="295"/>
        <v/>
      </c>
      <c r="Z986" s="63" t="str">
        <f t="shared" si="296"/>
        <v/>
      </c>
      <c r="AA986" s="63" t="str">
        <f t="shared" si="297"/>
        <v/>
      </c>
      <c r="AB986" s="37"/>
      <c r="AC986" s="37"/>
      <c r="AD986" s="37"/>
      <c r="AE986" s="82" t="str">
        <f t="shared" si="298"/>
        <v/>
      </c>
      <c r="AF986" s="82" t="str">
        <f t="shared" si="299"/>
        <v/>
      </c>
      <c r="AG986" s="82" t="str">
        <f t="shared" si="300"/>
        <v/>
      </c>
      <c r="AH986" s="125" t="str">
        <f t="shared" si="303"/>
        <v/>
      </c>
      <c r="AI986" s="64" t="str">
        <f t="shared" si="301"/>
        <v/>
      </c>
      <c r="AJ986" s="45" t="str">
        <f>IFERROR(IF(ISNUMBER('Opsparede løndele dec21-feb22'!K984),AI986+'Opsparede løndele dec21-feb22'!K984,AI986),"")</f>
        <v/>
      </c>
    </row>
    <row r="987" spans="1:36" x14ac:dyDescent="0.25">
      <c r="A987" s="50" t="str">
        <f t="shared" si="304"/>
        <v/>
      </c>
      <c r="B987" s="5"/>
      <c r="C987" s="6"/>
      <c r="D987" s="7"/>
      <c r="E987" s="8"/>
      <c r="F987" s="8"/>
      <c r="G987" s="58" t="str">
        <f t="shared" ref="G987:I996" si="306">IF(AND(ISNUMBER($E987),ISNUMBER($F987)),MAX(MIN(NETWORKDAYS(IF($E987&lt;=VLOOKUP(G$6,Matrix_antal_dage,5,FALSE),VLOOKUP(G$6,Matrix_antal_dage,5,FALSE),$E987),IF($F987&gt;=VLOOKUP(G$6,Matrix_antal_dage,6,FALSE),VLOOKUP(G$6,Matrix_antal_dage,6,FALSE),$F987),helligdage),VLOOKUP(G$6,Matrix_antal_dage,7,FALSE)),0),"")</f>
        <v/>
      </c>
      <c r="H987" s="58" t="str">
        <f t="shared" si="306"/>
        <v/>
      </c>
      <c r="I987" s="58" t="str">
        <f t="shared" si="306"/>
        <v/>
      </c>
      <c r="K987" s="100" t="str">
        <f t="shared" si="302"/>
        <v/>
      </c>
      <c r="U987" s="101"/>
      <c r="V987" s="63" t="str">
        <f t="shared" si="292"/>
        <v/>
      </c>
      <c r="W987" s="63" t="str">
        <f t="shared" si="293"/>
        <v/>
      </c>
      <c r="X987" s="63" t="str">
        <f t="shared" si="294"/>
        <v/>
      </c>
      <c r="Y987" s="63" t="str">
        <f t="shared" si="295"/>
        <v/>
      </c>
      <c r="Z987" s="63" t="str">
        <f t="shared" si="296"/>
        <v/>
      </c>
      <c r="AA987" s="63" t="str">
        <f t="shared" si="297"/>
        <v/>
      </c>
      <c r="AB987" s="37"/>
      <c r="AC987" s="37"/>
      <c r="AD987" s="37"/>
      <c r="AE987" s="82" t="str">
        <f t="shared" si="298"/>
        <v/>
      </c>
      <c r="AF987" s="82" t="str">
        <f t="shared" si="299"/>
        <v/>
      </c>
      <c r="AG987" s="82" t="str">
        <f t="shared" si="300"/>
        <v/>
      </c>
      <c r="AH987" s="125" t="str">
        <f t="shared" si="303"/>
        <v/>
      </c>
      <c r="AI987" s="64" t="str">
        <f t="shared" si="301"/>
        <v/>
      </c>
      <c r="AJ987" s="45" t="str">
        <f>IFERROR(IF(ISNUMBER('Opsparede løndele dec21-feb22'!K985),AI987+'Opsparede løndele dec21-feb22'!K985,AI987),"")</f>
        <v/>
      </c>
    </row>
    <row r="988" spans="1:36" x14ac:dyDescent="0.25">
      <c r="A988" s="50" t="str">
        <f t="shared" si="304"/>
        <v/>
      </c>
      <c r="B988" s="5"/>
      <c r="C988" s="6"/>
      <c r="D988" s="7"/>
      <c r="E988" s="8"/>
      <c r="F988" s="8"/>
      <c r="G988" s="58" t="str">
        <f t="shared" si="306"/>
        <v/>
      </c>
      <c r="H988" s="58" t="str">
        <f t="shared" si="306"/>
        <v/>
      </c>
      <c r="I988" s="58" t="str">
        <f t="shared" si="306"/>
        <v/>
      </c>
      <c r="K988" s="100" t="str">
        <f t="shared" si="302"/>
        <v/>
      </c>
      <c r="U988" s="101"/>
      <c r="V988" s="63" t="str">
        <f t="shared" si="292"/>
        <v/>
      </c>
      <c r="W988" s="63" t="str">
        <f t="shared" si="293"/>
        <v/>
      </c>
      <c r="X988" s="63" t="str">
        <f t="shared" si="294"/>
        <v/>
      </c>
      <c r="Y988" s="63" t="str">
        <f t="shared" si="295"/>
        <v/>
      </c>
      <c r="Z988" s="63" t="str">
        <f t="shared" si="296"/>
        <v/>
      </c>
      <c r="AA988" s="63" t="str">
        <f t="shared" si="297"/>
        <v/>
      </c>
      <c r="AB988" s="37"/>
      <c r="AC988" s="37"/>
      <c r="AD988" s="37"/>
      <c r="AE988" s="82" t="str">
        <f t="shared" si="298"/>
        <v/>
      </c>
      <c r="AF988" s="82" t="str">
        <f t="shared" si="299"/>
        <v/>
      </c>
      <c r="AG988" s="82" t="str">
        <f t="shared" si="300"/>
        <v/>
      </c>
      <c r="AH988" s="125" t="str">
        <f t="shared" si="303"/>
        <v/>
      </c>
      <c r="AI988" s="64" t="str">
        <f t="shared" si="301"/>
        <v/>
      </c>
      <c r="AJ988" s="45" t="str">
        <f>IFERROR(IF(ISNUMBER('Opsparede løndele dec21-feb22'!K986),AI988+'Opsparede løndele dec21-feb22'!K986,AI988),"")</f>
        <v/>
      </c>
    </row>
    <row r="989" spans="1:36" x14ac:dyDescent="0.25">
      <c r="A989" s="50" t="str">
        <f t="shared" si="304"/>
        <v/>
      </c>
      <c r="B989" s="5"/>
      <c r="C989" s="6"/>
      <c r="D989" s="7"/>
      <c r="E989" s="8"/>
      <c r="F989" s="8"/>
      <c r="G989" s="58" t="str">
        <f t="shared" si="306"/>
        <v/>
      </c>
      <c r="H989" s="58" t="str">
        <f t="shared" si="306"/>
        <v/>
      </c>
      <c r="I989" s="58" t="str">
        <f t="shared" si="306"/>
        <v/>
      </c>
      <c r="K989" s="100" t="str">
        <f t="shared" si="302"/>
        <v/>
      </c>
      <c r="U989" s="101"/>
      <c r="V989" s="63" t="str">
        <f t="shared" si="292"/>
        <v/>
      </c>
      <c r="W989" s="63" t="str">
        <f t="shared" si="293"/>
        <v/>
      </c>
      <c r="X989" s="63" t="str">
        <f t="shared" si="294"/>
        <v/>
      </c>
      <c r="Y989" s="63" t="str">
        <f t="shared" si="295"/>
        <v/>
      </c>
      <c r="Z989" s="63" t="str">
        <f t="shared" si="296"/>
        <v/>
      </c>
      <c r="AA989" s="63" t="str">
        <f t="shared" si="297"/>
        <v/>
      </c>
      <c r="AB989" s="37"/>
      <c r="AC989" s="37"/>
      <c r="AD989" s="37"/>
      <c r="AE989" s="82" t="str">
        <f t="shared" si="298"/>
        <v/>
      </c>
      <c r="AF989" s="82" t="str">
        <f t="shared" si="299"/>
        <v/>
      </c>
      <c r="AG989" s="82" t="str">
        <f t="shared" si="300"/>
        <v/>
      </c>
      <c r="AH989" s="125" t="str">
        <f t="shared" si="303"/>
        <v/>
      </c>
      <c r="AI989" s="64" t="str">
        <f t="shared" si="301"/>
        <v/>
      </c>
      <c r="AJ989" s="45" t="str">
        <f>IFERROR(IF(ISNUMBER('Opsparede løndele dec21-feb22'!K987),AI989+'Opsparede løndele dec21-feb22'!K987,AI989),"")</f>
        <v/>
      </c>
    </row>
    <row r="990" spans="1:36" x14ac:dyDescent="0.25">
      <c r="A990" s="50" t="str">
        <f t="shared" si="304"/>
        <v/>
      </c>
      <c r="B990" s="5"/>
      <c r="C990" s="6"/>
      <c r="D990" s="7"/>
      <c r="E990" s="8"/>
      <c r="F990" s="8"/>
      <c r="G990" s="58" t="str">
        <f t="shared" si="306"/>
        <v/>
      </c>
      <c r="H990" s="58" t="str">
        <f t="shared" si="306"/>
        <v/>
      </c>
      <c r="I990" s="58" t="str">
        <f t="shared" si="306"/>
        <v/>
      </c>
      <c r="K990" s="100" t="str">
        <f t="shared" si="302"/>
        <v/>
      </c>
      <c r="U990" s="101"/>
      <c r="V990" s="63" t="str">
        <f t="shared" si="292"/>
        <v/>
      </c>
      <c r="W990" s="63" t="str">
        <f t="shared" si="293"/>
        <v/>
      </c>
      <c r="X990" s="63" t="str">
        <f t="shared" si="294"/>
        <v/>
      </c>
      <c r="Y990" s="63" t="str">
        <f t="shared" si="295"/>
        <v/>
      </c>
      <c r="Z990" s="63" t="str">
        <f t="shared" si="296"/>
        <v/>
      </c>
      <c r="AA990" s="63" t="str">
        <f t="shared" si="297"/>
        <v/>
      </c>
      <c r="AB990" s="37"/>
      <c r="AC990" s="37"/>
      <c r="AD990" s="37"/>
      <c r="AE990" s="82" t="str">
        <f t="shared" si="298"/>
        <v/>
      </c>
      <c r="AF990" s="82" t="str">
        <f t="shared" si="299"/>
        <v/>
      </c>
      <c r="AG990" s="82" t="str">
        <f t="shared" si="300"/>
        <v/>
      </c>
      <c r="AH990" s="125" t="str">
        <f t="shared" si="303"/>
        <v/>
      </c>
      <c r="AI990" s="64" t="str">
        <f t="shared" si="301"/>
        <v/>
      </c>
      <c r="AJ990" s="45" t="str">
        <f>IFERROR(IF(ISNUMBER('Opsparede løndele dec21-feb22'!K988),AI990+'Opsparede løndele dec21-feb22'!K988,AI990),"")</f>
        <v/>
      </c>
    </row>
    <row r="991" spans="1:36" x14ac:dyDescent="0.25">
      <c r="A991" s="50" t="str">
        <f t="shared" si="304"/>
        <v/>
      </c>
      <c r="B991" s="5"/>
      <c r="C991" s="6"/>
      <c r="D991" s="7"/>
      <c r="E991" s="8"/>
      <c r="F991" s="8"/>
      <c r="G991" s="58" t="str">
        <f t="shared" si="306"/>
        <v/>
      </c>
      <c r="H991" s="58" t="str">
        <f t="shared" si="306"/>
        <v/>
      </c>
      <c r="I991" s="58" t="str">
        <f t="shared" si="306"/>
        <v/>
      </c>
      <c r="K991" s="100" t="str">
        <f t="shared" si="302"/>
        <v/>
      </c>
      <c r="U991" s="101"/>
      <c r="V991" s="63" t="str">
        <f t="shared" si="292"/>
        <v/>
      </c>
      <c r="W991" s="63" t="str">
        <f t="shared" si="293"/>
        <v/>
      </c>
      <c r="X991" s="63" t="str">
        <f t="shared" si="294"/>
        <v/>
      </c>
      <c r="Y991" s="63" t="str">
        <f t="shared" si="295"/>
        <v/>
      </c>
      <c r="Z991" s="63" t="str">
        <f t="shared" si="296"/>
        <v/>
      </c>
      <c r="AA991" s="63" t="str">
        <f t="shared" si="297"/>
        <v/>
      </c>
      <c r="AB991" s="37"/>
      <c r="AC991" s="37"/>
      <c r="AD991" s="37"/>
      <c r="AE991" s="82" t="str">
        <f t="shared" si="298"/>
        <v/>
      </c>
      <c r="AF991" s="82" t="str">
        <f t="shared" si="299"/>
        <v/>
      </c>
      <c r="AG991" s="82" t="str">
        <f t="shared" si="300"/>
        <v/>
      </c>
      <c r="AH991" s="125" t="str">
        <f t="shared" si="303"/>
        <v/>
      </c>
      <c r="AI991" s="64" t="str">
        <f t="shared" si="301"/>
        <v/>
      </c>
      <c r="AJ991" s="45" t="str">
        <f>IFERROR(IF(ISNUMBER('Opsparede løndele dec21-feb22'!K989),AI991+'Opsparede løndele dec21-feb22'!K989,AI991),"")</f>
        <v/>
      </c>
    </row>
    <row r="992" spans="1:36" x14ac:dyDescent="0.25">
      <c r="A992" s="50" t="str">
        <f t="shared" si="304"/>
        <v/>
      </c>
      <c r="B992" s="5"/>
      <c r="C992" s="6"/>
      <c r="D992" s="7"/>
      <c r="E992" s="8"/>
      <c r="F992" s="8"/>
      <c r="G992" s="58" t="str">
        <f t="shared" si="306"/>
        <v/>
      </c>
      <c r="H992" s="58" t="str">
        <f t="shared" si="306"/>
        <v/>
      </c>
      <c r="I992" s="58" t="str">
        <f t="shared" si="306"/>
        <v/>
      </c>
      <c r="K992" s="100" t="str">
        <f t="shared" si="302"/>
        <v/>
      </c>
      <c r="U992" s="101"/>
      <c r="V992" s="63" t="str">
        <f t="shared" si="292"/>
        <v/>
      </c>
      <c r="W992" s="63" t="str">
        <f t="shared" si="293"/>
        <v/>
      </c>
      <c r="X992" s="63" t="str">
        <f t="shared" si="294"/>
        <v/>
      </c>
      <c r="Y992" s="63" t="str">
        <f t="shared" si="295"/>
        <v/>
      </c>
      <c r="Z992" s="63" t="str">
        <f t="shared" si="296"/>
        <v/>
      </c>
      <c r="AA992" s="63" t="str">
        <f t="shared" si="297"/>
        <v/>
      </c>
      <c r="AB992" s="37"/>
      <c r="AC992" s="37"/>
      <c r="AD992" s="37"/>
      <c r="AE992" s="82" t="str">
        <f t="shared" si="298"/>
        <v/>
      </c>
      <c r="AF992" s="82" t="str">
        <f t="shared" si="299"/>
        <v/>
      </c>
      <c r="AG992" s="82" t="str">
        <f t="shared" si="300"/>
        <v/>
      </c>
      <c r="AH992" s="125" t="str">
        <f t="shared" si="303"/>
        <v/>
      </c>
      <c r="AI992" s="64" t="str">
        <f t="shared" si="301"/>
        <v/>
      </c>
      <c r="AJ992" s="45" t="str">
        <f>IFERROR(IF(ISNUMBER('Opsparede løndele dec21-feb22'!K990),AI992+'Opsparede løndele dec21-feb22'!K990,AI992),"")</f>
        <v/>
      </c>
    </row>
    <row r="993" spans="1:36" x14ac:dyDescent="0.25">
      <c r="A993" s="50" t="str">
        <f t="shared" si="304"/>
        <v/>
      </c>
      <c r="B993" s="5"/>
      <c r="C993" s="6"/>
      <c r="D993" s="7"/>
      <c r="E993" s="8"/>
      <c r="F993" s="8"/>
      <c r="G993" s="58" t="str">
        <f t="shared" si="306"/>
        <v/>
      </c>
      <c r="H993" s="58" t="str">
        <f t="shared" si="306"/>
        <v/>
      </c>
      <c r="I993" s="58" t="str">
        <f t="shared" si="306"/>
        <v/>
      </c>
      <c r="K993" s="100" t="str">
        <f t="shared" si="302"/>
        <v/>
      </c>
      <c r="U993" s="101"/>
      <c r="V993" s="63" t="str">
        <f t="shared" si="292"/>
        <v/>
      </c>
      <c r="W993" s="63" t="str">
        <f t="shared" si="293"/>
        <v/>
      </c>
      <c r="X993" s="63" t="str">
        <f t="shared" si="294"/>
        <v/>
      </c>
      <c r="Y993" s="63" t="str">
        <f t="shared" si="295"/>
        <v/>
      </c>
      <c r="Z993" s="63" t="str">
        <f t="shared" si="296"/>
        <v/>
      </c>
      <c r="AA993" s="63" t="str">
        <f t="shared" si="297"/>
        <v/>
      </c>
      <c r="AB993" s="37"/>
      <c r="AC993" s="37"/>
      <c r="AD993" s="37"/>
      <c r="AE993" s="82" t="str">
        <f t="shared" si="298"/>
        <v/>
      </c>
      <c r="AF993" s="82" t="str">
        <f t="shared" si="299"/>
        <v/>
      </c>
      <c r="AG993" s="82" t="str">
        <f t="shared" si="300"/>
        <v/>
      </c>
      <c r="AH993" s="125" t="str">
        <f t="shared" si="303"/>
        <v/>
      </c>
      <c r="AI993" s="64" t="str">
        <f t="shared" si="301"/>
        <v/>
      </c>
      <c r="AJ993" s="45" t="str">
        <f>IFERROR(IF(ISNUMBER('Opsparede løndele dec21-feb22'!K991),AI993+'Opsparede løndele dec21-feb22'!K991,AI993),"")</f>
        <v/>
      </c>
    </row>
    <row r="994" spans="1:36" x14ac:dyDescent="0.25">
      <c r="A994" s="50" t="str">
        <f t="shared" si="304"/>
        <v/>
      </c>
      <c r="B994" s="5"/>
      <c r="C994" s="6"/>
      <c r="D994" s="7"/>
      <c r="E994" s="8"/>
      <c r="F994" s="8"/>
      <c r="G994" s="58" t="str">
        <f t="shared" si="306"/>
        <v/>
      </c>
      <c r="H994" s="58" t="str">
        <f t="shared" si="306"/>
        <v/>
      </c>
      <c r="I994" s="58" t="str">
        <f t="shared" si="306"/>
        <v/>
      </c>
      <c r="K994" s="100" t="str">
        <f t="shared" si="302"/>
        <v/>
      </c>
      <c r="U994" s="101"/>
      <c r="V994" s="63" t="str">
        <f t="shared" si="292"/>
        <v/>
      </c>
      <c r="W994" s="63" t="str">
        <f t="shared" si="293"/>
        <v/>
      </c>
      <c r="X994" s="63" t="str">
        <f t="shared" si="294"/>
        <v/>
      </c>
      <c r="Y994" s="63" t="str">
        <f t="shared" si="295"/>
        <v/>
      </c>
      <c r="Z994" s="63" t="str">
        <f t="shared" si="296"/>
        <v/>
      </c>
      <c r="AA994" s="63" t="str">
        <f t="shared" si="297"/>
        <v/>
      </c>
      <c r="AB994" s="37"/>
      <c r="AC994" s="37"/>
      <c r="AD994" s="37"/>
      <c r="AE994" s="82" t="str">
        <f t="shared" si="298"/>
        <v/>
      </c>
      <c r="AF994" s="82" t="str">
        <f t="shared" si="299"/>
        <v/>
      </c>
      <c r="AG994" s="82" t="str">
        <f t="shared" si="300"/>
        <v/>
      </c>
      <c r="AH994" s="125" t="str">
        <f t="shared" si="303"/>
        <v/>
      </c>
      <c r="AI994" s="64" t="str">
        <f t="shared" si="301"/>
        <v/>
      </c>
      <c r="AJ994" s="45" t="str">
        <f>IFERROR(IF(ISNUMBER('Opsparede løndele dec21-feb22'!K992),AI994+'Opsparede løndele dec21-feb22'!K992,AI994),"")</f>
        <v/>
      </c>
    </row>
    <row r="995" spans="1:36" x14ac:dyDescent="0.25">
      <c r="A995" s="50" t="str">
        <f t="shared" si="304"/>
        <v/>
      </c>
      <c r="B995" s="5"/>
      <c r="C995" s="6"/>
      <c r="D995" s="7"/>
      <c r="E995" s="8"/>
      <c r="F995" s="8"/>
      <c r="G995" s="58" t="str">
        <f t="shared" si="306"/>
        <v/>
      </c>
      <c r="H995" s="58" t="str">
        <f t="shared" si="306"/>
        <v/>
      </c>
      <c r="I995" s="58" t="str">
        <f t="shared" si="306"/>
        <v/>
      </c>
      <c r="K995" s="100" t="str">
        <f t="shared" si="302"/>
        <v/>
      </c>
      <c r="U995" s="101"/>
      <c r="V995" s="63" t="str">
        <f t="shared" si="292"/>
        <v/>
      </c>
      <c r="W995" s="63" t="str">
        <f t="shared" si="293"/>
        <v/>
      </c>
      <c r="X995" s="63" t="str">
        <f t="shared" si="294"/>
        <v/>
      </c>
      <c r="Y995" s="63" t="str">
        <f t="shared" si="295"/>
        <v/>
      </c>
      <c r="Z995" s="63" t="str">
        <f t="shared" si="296"/>
        <v/>
      </c>
      <c r="AA995" s="63" t="str">
        <f t="shared" si="297"/>
        <v/>
      </c>
      <c r="AB995" s="37"/>
      <c r="AC995" s="37"/>
      <c r="AD995" s="37"/>
      <c r="AE995" s="82" t="str">
        <f t="shared" si="298"/>
        <v/>
      </c>
      <c r="AF995" s="82" t="str">
        <f t="shared" si="299"/>
        <v/>
      </c>
      <c r="AG995" s="82" t="str">
        <f t="shared" si="300"/>
        <v/>
      </c>
      <c r="AH995" s="125" t="str">
        <f t="shared" si="303"/>
        <v/>
      </c>
      <c r="AI995" s="64" t="str">
        <f t="shared" si="301"/>
        <v/>
      </c>
      <c r="AJ995" s="45" t="str">
        <f>IFERROR(IF(ISNUMBER('Opsparede løndele dec21-feb22'!K993),AI995+'Opsparede løndele dec21-feb22'!K993,AI995),"")</f>
        <v/>
      </c>
    </row>
    <row r="996" spans="1:36" x14ac:dyDescent="0.25">
      <c r="A996" s="50" t="str">
        <f t="shared" si="304"/>
        <v/>
      </c>
      <c r="B996" s="5"/>
      <c r="C996" s="6"/>
      <c r="D996" s="7"/>
      <c r="E996" s="8"/>
      <c r="F996" s="8"/>
      <c r="G996" s="58" t="str">
        <f t="shared" si="306"/>
        <v/>
      </c>
      <c r="H996" s="58" t="str">
        <f t="shared" si="306"/>
        <v/>
      </c>
      <c r="I996" s="58" t="str">
        <f t="shared" si="306"/>
        <v/>
      </c>
      <c r="K996" s="100" t="str">
        <f t="shared" si="302"/>
        <v/>
      </c>
      <c r="U996" s="101"/>
      <c r="V996" s="63" t="str">
        <f t="shared" si="292"/>
        <v/>
      </c>
      <c r="W996" s="63" t="str">
        <f t="shared" si="293"/>
        <v/>
      </c>
      <c r="X996" s="63" t="str">
        <f t="shared" si="294"/>
        <v/>
      </c>
      <c r="Y996" s="63" t="str">
        <f t="shared" si="295"/>
        <v/>
      </c>
      <c r="Z996" s="63" t="str">
        <f t="shared" si="296"/>
        <v/>
      </c>
      <c r="AA996" s="63" t="str">
        <f t="shared" si="297"/>
        <v/>
      </c>
      <c r="AB996" s="37"/>
      <c r="AC996" s="37"/>
      <c r="AD996" s="37"/>
      <c r="AE996" s="82" t="str">
        <f t="shared" si="298"/>
        <v/>
      </c>
      <c r="AF996" s="82" t="str">
        <f t="shared" si="299"/>
        <v/>
      </c>
      <c r="AG996" s="82" t="str">
        <f t="shared" si="300"/>
        <v/>
      </c>
      <c r="AH996" s="125" t="str">
        <f t="shared" si="303"/>
        <v/>
      </c>
      <c r="AI996" s="64" t="str">
        <f t="shared" si="301"/>
        <v/>
      </c>
      <c r="AJ996" s="45" t="str">
        <f>IFERROR(IF(ISNUMBER('Opsparede løndele dec21-feb22'!K994),AI996+'Opsparede løndele dec21-feb22'!K994,AI996),"")</f>
        <v/>
      </c>
    </row>
    <row r="997" spans="1:36" x14ac:dyDescent="0.25">
      <c r="A997" s="50" t="str">
        <f t="shared" si="304"/>
        <v/>
      </c>
      <c r="B997" s="5"/>
      <c r="C997" s="6"/>
      <c r="D997" s="7"/>
      <c r="E997" s="8"/>
      <c r="F997" s="8"/>
      <c r="G997" s="58" t="str">
        <f t="shared" ref="G997:I1006" si="307">IF(AND(ISNUMBER($E997),ISNUMBER($F997)),MAX(MIN(NETWORKDAYS(IF($E997&lt;=VLOOKUP(G$6,Matrix_antal_dage,5,FALSE),VLOOKUP(G$6,Matrix_antal_dage,5,FALSE),$E997),IF($F997&gt;=VLOOKUP(G$6,Matrix_antal_dage,6,FALSE),VLOOKUP(G$6,Matrix_antal_dage,6,FALSE),$F997),helligdage),VLOOKUP(G$6,Matrix_antal_dage,7,FALSE)),0),"")</f>
        <v/>
      </c>
      <c r="H997" s="58" t="str">
        <f t="shared" si="307"/>
        <v/>
      </c>
      <c r="I997" s="58" t="str">
        <f t="shared" si="307"/>
        <v/>
      </c>
      <c r="K997" s="100" t="str">
        <f t="shared" si="302"/>
        <v/>
      </c>
      <c r="U997" s="101"/>
      <c r="V997" s="63" t="str">
        <f t="shared" si="292"/>
        <v/>
      </c>
      <c r="W997" s="63" t="str">
        <f t="shared" si="293"/>
        <v/>
      </c>
      <c r="X997" s="63" t="str">
        <f t="shared" si="294"/>
        <v/>
      </c>
      <c r="Y997" s="63" t="str">
        <f t="shared" si="295"/>
        <v/>
      </c>
      <c r="Z997" s="63" t="str">
        <f t="shared" si="296"/>
        <v/>
      </c>
      <c r="AA997" s="63" t="str">
        <f t="shared" si="297"/>
        <v/>
      </c>
      <c r="AB997" s="37"/>
      <c r="AC997" s="37"/>
      <c r="AD997" s="37"/>
      <c r="AE997" s="82" t="str">
        <f t="shared" si="298"/>
        <v/>
      </c>
      <c r="AF997" s="82" t="str">
        <f t="shared" si="299"/>
        <v/>
      </c>
      <c r="AG997" s="82" t="str">
        <f t="shared" si="300"/>
        <v/>
      </c>
      <c r="AH997" s="125" t="str">
        <f t="shared" si="303"/>
        <v/>
      </c>
      <c r="AI997" s="64" t="str">
        <f t="shared" si="301"/>
        <v/>
      </c>
      <c r="AJ997" s="45" t="str">
        <f>IFERROR(IF(ISNUMBER('Opsparede løndele dec21-feb22'!K995),AI997+'Opsparede løndele dec21-feb22'!K995,AI997),"")</f>
        <v/>
      </c>
    </row>
    <row r="998" spans="1:36" x14ac:dyDescent="0.25">
      <c r="A998" s="50" t="str">
        <f t="shared" si="304"/>
        <v/>
      </c>
      <c r="B998" s="5"/>
      <c r="C998" s="6"/>
      <c r="D998" s="7"/>
      <c r="E998" s="8"/>
      <c r="F998" s="8"/>
      <c r="G998" s="58" t="str">
        <f t="shared" si="307"/>
        <v/>
      </c>
      <c r="H998" s="58" t="str">
        <f t="shared" si="307"/>
        <v/>
      </c>
      <c r="I998" s="58" t="str">
        <f t="shared" si="307"/>
        <v/>
      </c>
      <c r="K998" s="100" t="str">
        <f t="shared" si="302"/>
        <v/>
      </c>
      <c r="U998" s="101"/>
      <c r="V998" s="63" t="str">
        <f t="shared" si="292"/>
        <v/>
      </c>
      <c r="W998" s="63" t="str">
        <f t="shared" si="293"/>
        <v/>
      </c>
      <c r="X998" s="63" t="str">
        <f t="shared" si="294"/>
        <v/>
      </c>
      <c r="Y998" s="63" t="str">
        <f t="shared" si="295"/>
        <v/>
      </c>
      <c r="Z998" s="63" t="str">
        <f t="shared" si="296"/>
        <v/>
      </c>
      <c r="AA998" s="63" t="str">
        <f t="shared" si="297"/>
        <v/>
      </c>
      <c r="AB998" s="37"/>
      <c r="AC998" s="37"/>
      <c r="AD998" s="37"/>
      <c r="AE998" s="82" t="str">
        <f t="shared" si="298"/>
        <v/>
      </c>
      <c r="AF998" s="82" t="str">
        <f t="shared" si="299"/>
        <v/>
      </c>
      <c r="AG998" s="82" t="str">
        <f t="shared" si="300"/>
        <v/>
      </c>
      <c r="AH998" s="125" t="str">
        <f t="shared" si="303"/>
        <v/>
      </c>
      <c r="AI998" s="64" t="str">
        <f t="shared" si="301"/>
        <v/>
      </c>
      <c r="AJ998" s="45" t="str">
        <f>IFERROR(IF(ISNUMBER('Opsparede løndele dec21-feb22'!K996),AI998+'Opsparede løndele dec21-feb22'!K996,AI998),"")</f>
        <v/>
      </c>
    </row>
    <row r="999" spans="1:36" x14ac:dyDescent="0.25">
      <c r="A999" s="50" t="str">
        <f t="shared" si="304"/>
        <v/>
      </c>
      <c r="B999" s="5"/>
      <c r="C999" s="6"/>
      <c r="D999" s="7"/>
      <c r="E999" s="8"/>
      <c r="F999" s="8"/>
      <c r="G999" s="58" t="str">
        <f t="shared" si="307"/>
        <v/>
      </c>
      <c r="H999" s="58" t="str">
        <f t="shared" si="307"/>
        <v/>
      </c>
      <c r="I999" s="58" t="str">
        <f t="shared" si="307"/>
        <v/>
      </c>
      <c r="K999" s="100" t="str">
        <f t="shared" si="302"/>
        <v/>
      </c>
      <c r="U999" s="101"/>
      <c r="V999" s="63" t="str">
        <f t="shared" si="292"/>
        <v/>
      </c>
      <c r="W999" s="63" t="str">
        <f t="shared" si="293"/>
        <v/>
      </c>
      <c r="X999" s="63" t="str">
        <f t="shared" si="294"/>
        <v/>
      </c>
      <c r="Y999" s="63" t="str">
        <f t="shared" si="295"/>
        <v/>
      </c>
      <c r="Z999" s="63" t="str">
        <f t="shared" si="296"/>
        <v/>
      </c>
      <c r="AA999" s="63" t="str">
        <f t="shared" si="297"/>
        <v/>
      </c>
      <c r="AB999" s="37"/>
      <c r="AC999" s="37"/>
      <c r="AD999" s="37"/>
      <c r="AE999" s="82" t="str">
        <f t="shared" si="298"/>
        <v/>
      </c>
      <c r="AF999" s="82" t="str">
        <f t="shared" si="299"/>
        <v/>
      </c>
      <c r="AG999" s="82" t="str">
        <f t="shared" si="300"/>
        <v/>
      </c>
      <c r="AH999" s="125" t="str">
        <f t="shared" si="303"/>
        <v/>
      </c>
      <c r="AI999" s="64" t="str">
        <f t="shared" si="301"/>
        <v/>
      </c>
      <c r="AJ999" s="45" t="str">
        <f>IFERROR(IF(ISNUMBER('Opsparede løndele dec21-feb22'!K997),AI999+'Opsparede løndele dec21-feb22'!K997,AI999),"")</f>
        <v/>
      </c>
    </row>
    <row r="1000" spans="1:36" x14ac:dyDescent="0.25">
      <c r="A1000" s="50" t="str">
        <f t="shared" si="304"/>
        <v/>
      </c>
      <c r="B1000" s="5"/>
      <c r="C1000" s="6"/>
      <c r="D1000" s="7"/>
      <c r="E1000" s="8"/>
      <c r="F1000" s="8"/>
      <c r="G1000" s="58" t="str">
        <f t="shared" si="307"/>
        <v/>
      </c>
      <c r="H1000" s="58" t="str">
        <f t="shared" si="307"/>
        <v/>
      </c>
      <c r="I1000" s="58" t="str">
        <f t="shared" si="307"/>
        <v/>
      </c>
      <c r="K1000" s="100" t="str">
        <f t="shared" si="302"/>
        <v/>
      </c>
      <c r="U1000" s="101"/>
      <c r="V1000" s="63" t="str">
        <f t="shared" si="292"/>
        <v/>
      </c>
      <c r="W1000" s="63" t="str">
        <f t="shared" si="293"/>
        <v/>
      </c>
      <c r="X1000" s="63" t="str">
        <f t="shared" si="294"/>
        <v/>
      </c>
      <c r="Y1000" s="63" t="str">
        <f t="shared" si="295"/>
        <v/>
      </c>
      <c r="Z1000" s="63" t="str">
        <f t="shared" si="296"/>
        <v/>
      </c>
      <c r="AA1000" s="63" t="str">
        <f t="shared" si="297"/>
        <v/>
      </c>
      <c r="AB1000" s="37"/>
      <c r="AC1000" s="37"/>
      <c r="AD1000" s="37"/>
      <c r="AE1000" s="82" t="str">
        <f t="shared" si="298"/>
        <v/>
      </c>
      <c r="AF1000" s="82" t="str">
        <f t="shared" si="299"/>
        <v/>
      </c>
      <c r="AG1000" s="82" t="str">
        <f t="shared" si="300"/>
        <v/>
      </c>
      <c r="AH1000" s="125" t="str">
        <f t="shared" si="303"/>
        <v/>
      </c>
      <c r="AI1000" s="64" t="str">
        <f t="shared" si="301"/>
        <v/>
      </c>
      <c r="AJ1000" s="45" t="str">
        <f>IFERROR(IF(ISNUMBER('Opsparede løndele dec21-feb22'!K998),AI1000+'Opsparede løndele dec21-feb22'!K998,AI1000),"")</f>
        <v/>
      </c>
    </row>
    <row r="1001" spans="1:36" x14ac:dyDescent="0.25">
      <c r="A1001" s="50" t="str">
        <f t="shared" si="304"/>
        <v/>
      </c>
      <c r="B1001" s="5"/>
      <c r="C1001" s="6"/>
      <c r="D1001" s="7"/>
      <c r="E1001" s="8"/>
      <c r="F1001" s="8"/>
      <c r="G1001" s="58" t="str">
        <f t="shared" si="307"/>
        <v/>
      </c>
      <c r="H1001" s="58" t="str">
        <f t="shared" si="307"/>
        <v/>
      </c>
      <c r="I1001" s="58" t="str">
        <f t="shared" si="307"/>
        <v/>
      </c>
      <c r="K1001" s="100" t="str">
        <f t="shared" si="302"/>
        <v/>
      </c>
      <c r="U1001" s="101"/>
      <c r="V1001" s="63" t="str">
        <f t="shared" si="292"/>
        <v/>
      </c>
      <c r="W1001" s="63" t="str">
        <f t="shared" si="293"/>
        <v/>
      </c>
      <c r="X1001" s="63" t="str">
        <f t="shared" si="294"/>
        <v/>
      </c>
      <c r="Y1001" s="63" t="str">
        <f t="shared" si="295"/>
        <v/>
      </c>
      <c r="Z1001" s="63" t="str">
        <f t="shared" si="296"/>
        <v/>
      </c>
      <c r="AA1001" s="63" t="str">
        <f t="shared" si="297"/>
        <v/>
      </c>
      <c r="AB1001" s="37"/>
      <c r="AC1001" s="37"/>
      <c r="AD1001" s="37"/>
      <c r="AE1001" s="82" t="str">
        <f t="shared" si="298"/>
        <v/>
      </c>
      <c r="AF1001" s="82" t="str">
        <f t="shared" si="299"/>
        <v/>
      </c>
      <c r="AG1001" s="82" t="str">
        <f t="shared" si="300"/>
        <v/>
      </c>
      <c r="AH1001" s="125" t="str">
        <f t="shared" si="303"/>
        <v/>
      </c>
      <c r="AI1001" s="64" t="str">
        <f t="shared" si="301"/>
        <v/>
      </c>
      <c r="AJ1001" s="45" t="str">
        <f>IFERROR(IF(ISNUMBER('Opsparede løndele dec21-feb22'!K999),AI1001+'Opsparede løndele dec21-feb22'!K999,AI1001),"")</f>
        <v/>
      </c>
    </row>
    <row r="1002" spans="1:36" x14ac:dyDescent="0.25">
      <c r="A1002" s="50" t="str">
        <f t="shared" si="304"/>
        <v/>
      </c>
      <c r="B1002" s="5"/>
      <c r="C1002" s="6"/>
      <c r="D1002" s="7"/>
      <c r="E1002" s="8"/>
      <c r="F1002" s="8"/>
      <c r="G1002" s="58" t="str">
        <f t="shared" si="307"/>
        <v/>
      </c>
      <c r="H1002" s="58" t="str">
        <f t="shared" si="307"/>
        <v/>
      </c>
      <c r="I1002" s="58" t="str">
        <f t="shared" si="307"/>
        <v/>
      </c>
      <c r="K1002" s="100" t="str">
        <f t="shared" si="302"/>
        <v/>
      </c>
      <c r="U1002" s="101"/>
      <c r="V1002" s="63" t="str">
        <f t="shared" si="292"/>
        <v/>
      </c>
      <c r="W1002" s="63" t="str">
        <f t="shared" si="293"/>
        <v/>
      </c>
      <c r="X1002" s="63" t="str">
        <f t="shared" si="294"/>
        <v/>
      </c>
      <c r="Y1002" s="63" t="str">
        <f t="shared" si="295"/>
        <v/>
      </c>
      <c r="Z1002" s="63" t="str">
        <f t="shared" si="296"/>
        <v/>
      </c>
      <c r="AA1002" s="63" t="str">
        <f t="shared" si="297"/>
        <v/>
      </c>
      <c r="AB1002" s="37"/>
      <c r="AC1002" s="37"/>
      <c r="AD1002" s="37"/>
      <c r="AE1002" s="82" t="str">
        <f t="shared" si="298"/>
        <v/>
      </c>
      <c r="AF1002" s="82" t="str">
        <f t="shared" si="299"/>
        <v/>
      </c>
      <c r="AG1002" s="82" t="str">
        <f t="shared" si="300"/>
        <v/>
      </c>
      <c r="AH1002" s="125" t="str">
        <f t="shared" si="303"/>
        <v/>
      </c>
      <c r="AI1002" s="64" t="str">
        <f t="shared" si="301"/>
        <v/>
      </c>
      <c r="AJ1002" s="45" t="str">
        <f>IFERROR(IF(ISNUMBER('Opsparede løndele dec21-feb22'!K1000),AI1002+'Opsparede løndele dec21-feb22'!K1000,AI1002),"")</f>
        <v/>
      </c>
    </row>
    <row r="1003" spans="1:36" x14ac:dyDescent="0.25">
      <c r="A1003" s="50" t="str">
        <f t="shared" si="304"/>
        <v/>
      </c>
      <c r="B1003" s="5"/>
      <c r="C1003" s="6"/>
      <c r="D1003" s="7"/>
      <c r="E1003" s="8"/>
      <c r="F1003" s="8"/>
      <c r="G1003" s="58" t="str">
        <f t="shared" si="307"/>
        <v/>
      </c>
      <c r="H1003" s="58" t="str">
        <f t="shared" si="307"/>
        <v/>
      </c>
      <c r="I1003" s="58" t="str">
        <f t="shared" si="307"/>
        <v/>
      </c>
      <c r="K1003" s="100" t="str">
        <f t="shared" si="302"/>
        <v/>
      </c>
      <c r="U1003" s="101"/>
      <c r="V1003" s="63" t="str">
        <f t="shared" si="292"/>
        <v/>
      </c>
      <c r="W1003" s="63" t="str">
        <f t="shared" si="293"/>
        <v/>
      </c>
      <c r="X1003" s="63" t="str">
        <f t="shared" si="294"/>
        <v/>
      </c>
      <c r="Y1003" s="63" t="str">
        <f t="shared" si="295"/>
        <v/>
      </c>
      <c r="Z1003" s="63" t="str">
        <f t="shared" si="296"/>
        <v/>
      </c>
      <c r="AA1003" s="63" t="str">
        <f t="shared" si="297"/>
        <v/>
      </c>
      <c r="AB1003" s="37"/>
      <c r="AC1003" s="37"/>
      <c r="AD1003" s="37"/>
      <c r="AE1003" s="82" t="str">
        <f t="shared" si="298"/>
        <v/>
      </c>
      <c r="AF1003" s="82" t="str">
        <f t="shared" si="299"/>
        <v/>
      </c>
      <c r="AG1003" s="82" t="str">
        <f t="shared" si="300"/>
        <v/>
      </c>
      <c r="AH1003" s="125" t="str">
        <f t="shared" si="303"/>
        <v/>
      </c>
      <c r="AI1003" s="64" t="str">
        <f t="shared" si="301"/>
        <v/>
      </c>
      <c r="AJ1003" s="45" t="str">
        <f>IFERROR(IF(ISNUMBER('Opsparede løndele dec21-feb22'!K1001),AI1003+'Opsparede løndele dec21-feb22'!K1001,AI1003),"")</f>
        <v/>
      </c>
    </row>
    <row r="1004" spans="1:36" x14ac:dyDescent="0.25">
      <c r="A1004" s="50" t="str">
        <f t="shared" si="304"/>
        <v/>
      </c>
      <c r="B1004" s="5"/>
      <c r="C1004" s="6"/>
      <c r="D1004" s="7"/>
      <c r="E1004" s="8"/>
      <c r="F1004" s="8"/>
      <c r="G1004" s="58" t="str">
        <f t="shared" si="307"/>
        <v/>
      </c>
      <c r="H1004" s="58" t="str">
        <f t="shared" si="307"/>
        <v/>
      </c>
      <c r="I1004" s="58" t="str">
        <f t="shared" si="307"/>
        <v/>
      </c>
      <c r="K1004" s="100" t="str">
        <f t="shared" si="302"/>
        <v/>
      </c>
      <c r="U1004" s="101"/>
      <c r="V1004" s="63" t="str">
        <f t="shared" si="292"/>
        <v/>
      </c>
      <c r="W1004" s="63" t="str">
        <f t="shared" si="293"/>
        <v/>
      </c>
      <c r="X1004" s="63" t="str">
        <f t="shared" si="294"/>
        <v/>
      </c>
      <c r="Y1004" s="63" t="str">
        <f t="shared" si="295"/>
        <v/>
      </c>
      <c r="Z1004" s="63" t="str">
        <f t="shared" si="296"/>
        <v/>
      </c>
      <c r="AA1004" s="63" t="str">
        <f t="shared" si="297"/>
        <v/>
      </c>
      <c r="AB1004" s="37"/>
      <c r="AC1004" s="37"/>
      <c r="AD1004" s="37"/>
      <c r="AE1004" s="82" t="str">
        <f t="shared" si="298"/>
        <v/>
      </c>
      <c r="AF1004" s="82" t="str">
        <f t="shared" si="299"/>
        <v/>
      </c>
      <c r="AG1004" s="82" t="str">
        <f t="shared" si="300"/>
        <v/>
      </c>
      <c r="AH1004" s="125" t="str">
        <f t="shared" si="303"/>
        <v/>
      </c>
      <c r="AI1004" s="64" t="str">
        <f t="shared" si="301"/>
        <v/>
      </c>
      <c r="AJ1004" s="45" t="str">
        <f>IFERROR(IF(ISNUMBER('Opsparede løndele dec21-feb22'!K1002),AI1004+'Opsparede løndele dec21-feb22'!K1002,AI1004),"")</f>
        <v/>
      </c>
    </row>
    <row r="1005" spans="1:36" x14ac:dyDescent="0.25">
      <c r="A1005" s="50" t="str">
        <f t="shared" si="304"/>
        <v/>
      </c>
      <c r="B1005" s="5"/>
      <c r="C1005" s="6"/>
      <c r="D1005" s="7"/>
      <c r="E1005" s="8"/>
      <c r="F1005" s="8"/>
      <c r="G1005" s="58" t="str">
        <f t="shared" si="307"/>
        <v/>
      </c>
      <c r="H1005" s="58" t="str">
        <f t="shared" si="307"/>
        <v/>
      </c>
      <c r="I1005" s="58" t="str">
        <f t="shared" si="307"/>
        <v/>
      </c>
      <c r="K1005" s="100" t="str">
        <f t="shared" si="302"/>
        <v/>
      </c>
      <c r="U1005" s="101"/>
      <c r="V1005" s="63" t="str">
        <f t="shared" si="292"/>
        <v/>
      </c>
      <c r="W1005" s="63" t="str">
        <f t="shared" si="293"/>
        <v/>
      </c>
      <c r="X1005" s="63" t="str">
        <f t="shared" si="294"/>
        <v/>
      </c>
      <c r="Y1005" s="63" t="str">
        <f t="shared" si="295"/>
        <v/>
      </c>
      <c r="Z1005" s="63" t="str">
        <f t="shared" si="296"/>
        <v/>
      </c>
      <c r="AA1005" s="63" t="str">
        <f t="shared" si="297"/>
        <v/>
      </c>
      <c r="AB1005" s="37"/>
      <c r="AC1005" s="37"/>
      <c r="AD1005" s="37"/>
      <c r="AE1005" s="82" t="str">
        <f t="shared" si="298"/>
        <v/>
      </c>
      <c r="AF1005" s="82" t="str">
        <f t="shared" si="299"/>
        <v/>
      </c>
      <c r="AG1005" s="82" t="str">
        <f t="shared" si="300"/>
        <v/>
      </c>
      <c r="AH1005" s="125" t="str">
        <f t="shared" si="303"/>
        <v/>
      </c>
      <c r="AI1005" s="64" t="str">
        <f t="shared" si="301"/>
        <v/>
      </c>
      <c r="AJ1005" s="45" t="str">
        <f>IFERROR(IF(ISNUMBER('Opsparede løndele dec21-feb22'!K1003),AI1005+'Opsparede løndele dec21-feb22'!K1003,AI1005),"")</f>
        <v/>
      </c>
    </row>
    <row r="1006" spans="1:36" x14ac:dyDescent="0.25">
      <c r="A1006" s="50" t="str">
        <f t="shared" si="304"/>
        <v/>
      </c>
      <c r="B1006" s="5"/>
      <c r="C1006" s="6"/>
      <c r="D1006" s="7"/>
      <c r="E1006" s="8"/>
      <c r="F1006" s="8"/>
      <c r="G1006" s="58" t="str">
        <f t="shared" si="307"/>
        <v/>
      </c>
      <c r="H1006" s="58" t="str">
        <f t="shared" si="307"/>
        <v/>
      </c>
      <c r="I1006" s="58" t="str">
        <f t="shared" si="307"/>
        <v/>
      </c>
      <c r="K1006" s="100" t="str">
        <f t="shared" si="302"/>
        <v/>
      </c>
      <c r="U1006" s="101"/>
      <c r="V1006" s="63" t="str">
        <f t="shared" si="292"/>
        <v/>
      </c>
      <c r="W1006" s="63" t="str">
        <f t="shared" si="293"/>
        <v/>
      </c>
      <c r="X1006" s="63" t="str">
        <f t="shared" si="294"/>
        <v/>
      </c>
      <c r="Y1006" s="63" t="str">
        <f t="shared" si="295"/>
        <v/>
      </c>
      <c r="Z1006" s="63" t="str">
        <f t="shared" si="296"/>
        <v/>
      </c>
      <c r="AA1006" s="63" t="str">
        <f t="shared" si="297"/>
        <v/>
      </c>
      <c r="AB1006" s="37"/>
      <c r="AC1006" s="37"/>
      <c r="AD1006" s="37"/>
      <c r="AE1006" s="82" t="str">
        <f t="shared" si="298"/>
        <v/>
      </c>
      <c r="AF1006" s="82" t="str">
        <f t="shared" si="299"/>
        <v/>
      </c>
      <c r="AG1006" s="82" t="str">
        <f t="shared" si="300"/>
        <v/>
      </c>
      <c r="AH1006" s="125" t="str">
        <f t="shared" si="303"/>
        <v/>
      </c>
      <c r="AI1006" s="64" t="str">
        <f t="shared" si="301"/>
        <v/>
      </c>
      <c r="AJ1006" s="45" t="str">
        <f>IFERROR(IF(ISNUMBER('Opsparede løndele dec21-feb22'!K1004),AI1006+'Opsparede løndele dec21-feb22'!K1004,AI1006),"")</f>
        <v/>
      </c>
    </row>
    <row r="1007" spans="1:36" x14ac:dyDescent="0.25">
      <c r="A1007" s="50" t="str">
        <f t="shared" si="304"/>
        <v/>
      </c>
      <c r="B1007" s="5"/>
      <c r="C1007" s="6"/>
      <c r="D1007" s="7"/>
      <c r="E1007" s="8"/>
      <c r="F1007" s="8"/>
      <c r="G1007" s="58" t="str">
        <f t="shared" ref="G1007:I1016" si="308">IF(AND(ISNUMBER($E1007),ISNUMBER($F1007)),MAX(MIN(NETWORKDAYS(IF($E1007&lt;=VLOOKUP(G$6,Matrix_antal_dage,5,FALSE),VLOOKUP(G$6,Matrix_antal_dage,5,FALSE),$E1007),IF($F1007&gt;=VLOOKUP(G$6,Matrix_antal_dage,6,FALSE),VLOOKUP(G$6,Matrix_antal_dage,6,FALSE),$F1007),helligdage),VLOOKUP(G$6,Matrix_antal_dage,7,FALSE)),0),"")</f>
        <v/>
      </c>
      <c r="H1007" s="58" t="str">
        <f t="shared" si="308"/>
        <v/>
      </c>
      <c r="I1007" s="58" t="str">
        <f t="shared" si="308"/>
        <v/>
      </c>
      <c r="K1007" s="100" t="str">
        <f t="shared" si="302"/>
        <v/>
      </c>
      <c r="U1007" s="101"/>
      <c r="V1007" s="63" t="str">
        <f t="shared" si="292"/>
        <v/>
      </c>
      <c r="W1007" s="63" t="str">
        <f t="shared" si="293"/>
        <v/>
      </c>
      <c r="X1007" s="63" t="str">
        <f t="shared" si="294"/>
        <v/>
      </c>
      <c r="Y1007" s="63" t="str">
        <f t="shared" si="295"/>
        <v/>
      </c>
      <c r="Z1007" s="63" t="str">
        <f t="shared" si="296"/>
        <v/>
      </c>
      <c r="AA1007" s="63" t="str">
        <f t="shared" si="297"/>
        <v/>
      </c>
      <c r="AB1007" s="37"/>
      <c r="AC1007" s="37"/>
      <c r="AD1007" s="37"/>
      <c r="AE1007" s="82" t="str">
        <f t="shared" si="298"/>
        <v/>
      </c>
      <c r="AF1007" s="82" t="str">
        <f t="shared" si="299"/>
        <v/>
      </c>
      <c r="AG1007" s="82" t="str">
        <f t="shared" si="300"/>
        <v/>
      </c>
      <c r="AH1007" s="125" t="str">
        <f t="shared" si="303"/>
        <v/>
      </c>
      <c r="AI1007" s="64" t="str">
        <f t="shared" si="301"/>
        <v/>
      </c>
      <c r="AJ1007" s="45" t="str">
        <f>IFERROR(IF(ISNUMBER('Opsparede løndele dec21-feb22'!K1005),AI1007+'Opsparede løndele dec21-feb22'!K1005,AI1007),"")</f>
        <v/>
      </c>
    </row>
    <row r="1008" spans="1:36" x14ac:dyDescent="0.25">
      <c r="A1008" s="50" t="str">
        <f t="shared" si="304"/>
        <v/>
      </c>
      <c r="B1008" s="5"/>
      <c r="C1008" s="6"/>
      <c r="D1008" s="7"/>
      <c r="E1008" s="8"/>
      <c r="F1008" s="8"/>
      <c r="G1008" s="58" t="str">
        <f t="shared" si="308"/>
        <v/>
      </c>
      <c r="H1008" s="58" t="str">
        <f t="shared" si="308"/>
        <v/>
      </c>
      <c r="I1008" s="58" t="str">
        <f t="shared" si="308"/>
        <v/>
      </c>
      <c r="K1008" s="100" t="str">
        <f t="shared" si="302"/>
        <v/>
      </c>
      <c r="U1008" s="101"/>
      <c r="V1008" s="63" t="str">
        <f t="shared" si="292"/>
        <v/>
      </c>
      <c r="W1008" s="63" t="str">
        <f t="shared" si="293"/>
        <v/>
      </c>
      <c r="X1008" s="63" t="str">
        <f t="shared" si="294"/>
        <v/>
      </c>
      <c r="Y1008" s="63" t="str">
        <f t="shared" si="295"/>
        <v/>
      </c>
      <c r="Z1008" s="63" t="str">
        <f t="shared" si="296"/>
        <v/>
      </c>
      <c r="AA1008" s="63" t="str">
        <f t="shared" si="297"/>
        <v/>
      </c>
      <c r="AB1008" s="37"/>
      <c r="AC1008" s="37"/>
      <c r="AD1008" s="37"/>
      <c r="AE1008" s="82" t="str">
        <f t="shared" si="298"/>
        <v/>
      </c>
      <c r="AF1008" s="82" t="str">
        <f t="shared" si="299"/>
        <v/>
      </c>
      <c r="AG1008" s="82" t="str">
        <f t="shared" si="300"/>
        <v/>
      </c>
      <c r="AH1008" s="125" t="str">
        <f t="shared" si="303"/>
        <v/>
      </c>
      <c r="AI1008" s="64" t="str">
        <f t="shared" si="301"/>
        <v/>
      </c>
      <c r="AJ1008" s="45" t="str">
        <f>IFERROR(IF(ISNUMBER('Opsparede løndele dec21-feb22'!K1006),AI1008+'Opsparede løndele dec21-feb22'!K1006,AI1008),"")</f>
        <v/>
      </c>
    </row>
    <row r="1009" spans="1:36" x14ac:dyDescent="0.25">
      <c r="A1009" s="50" t="str">
        <f t="shared" si="304"/>
        <v/>
      </c>
      <c r="B1009" s="5"/>
      <c r="C1009" s="6"/>
      <c r="D1009" s="7"/>
      <c r="E1009" s="8"/>
      <c r="F1009" s="8"/>
      <c r="G1009" s="58" t="str">
        <f t="shared" si="308"/>
        <v/>
      </c>
      <c r="H1009" s="58" t="str">
        <f t="shared" si="308"/>
        <v/>
      </c>
      <c r="I1009" s="58" t="str">
        <f t="shared" si="308"/>
        <v/>
      </c>
      <c r="K1009" s="100" t="str">
        <f t="shared" si="302"/>
        <v/>
      </c>
      <c r="U1009" s="101"/>
      <c r="V1009" s="63" t="str">
        <f t="shared" si="292"/>
        <v/>
      </c>
      <c r="W1009" s="63" t="str">
        <f t="shared" si="293"/>
        <v/>
      </c>
      <c r="X1009" s="63" t="str">
        <f t="shared" si="294"/>
        <v/>
      </c>
      <c r="Y1009" s="63" t="str">
        <f t="shared" si="295"/>
        <v/>
      </c>
      <c r="Z1009" s="63" t="str">
        <f t="shared" si="296"/>
        <v/>
      </c>
      <c r="AA1009" s="63" t="str">
        <f t="shared" si="297"/>
        <v/>
      </c>
      <c r="AB1009" s="37"/>
      <c r="AC1009" s="37"/>
      <c r="AD1009" s="37"/>
      <c r="AE1009" s="82" t="str">
        <f t="shared" si="298"/>
        <v/>
      </c>
      <c r="AF1009" s="82" t="str">
        <f t="shared" si="299"/>
        <v/>
      </c>
      <c r="AG1009" s="82" t="str">
        <f t="shared" si="300"/>
        <v/>
      </c>
      <c r="AH1009" s="125" t="str">
        <f t="shared" si="303"/>
        <v/>
      </c>
      <c r="AI1009" s="64" t="str">
        <f t="shared" si="301"/>
        <v/>
      </c>
      <c r="AJ1009" s="45" t="str">
        <f>IFERROR(IF(ISNUMBER('Opsparede løndele dec21-feb22'!K1007),AI1009+'Opsparede løndele dec21-feb22'!K1007,AI1009),"")</f>
        <v/>
      </c>
    </row>
    <row r="1010" spans="1:36" x14ac:dyDescent="0.25">
      <c r="A1010" s="50" t="str">
        <f t="shared" si="304"/>
        <v/>
      </c>
      <c r="B1010" s="5"/>
      <c r="C1010" s="6"/>
      <c r="D1010" s="7"/>
      <c r="E1010" s="8"/>
      <c r="F1010" s="8"/>
      <c r="G1010" s="58" t="str">
        <f t="shared" si="308"/>
        <v/>
      </c>
      <c r="H1010" s="58" t="str">
        <f t="shared" si="308"/>
        <v/>
      </c>
      <c r="I1010" s="58" t="str">
        <f t="shared" si="308"/>
        <v/>
      </c>
      <c r="K1010" s="100" t="str">
        <f t="shared" si="302"/>
        <v/>
      </c>
      <c r="U1010" s="101"/>
      <c r="V1010" s="63" t="str">
        <f t="shared" si="292"/>
        <v/>
      </c>
      <c r="W1010" s="63" t="str">
        <f t="shared" si="293"/>
        <v/>
      </c>
      <c r="X1010" s="63" t="str">
        <f t="shared" si="294"/>
        <v/>
      </c>
      <c r="Y1010" s="63" t="str">
        <f t="shared" si="295"/>
        <v/>
      </c>
      <c r="Z1010" s="63" t="str">
        <f t="shared" si="296"/>
        <v/>
      </c>
      <c r="AA1010" s="63" t="str">
        <f t="shared" si="297"/>
        <v/>
      </c>
      <c r="AB1010" s="37"/>
      <c r="AC1010" s="37"/>
      <c r="AD1010" s="37"/>
      <c r="AE1010" s="82" t="str">
        <f t="shared" si="298"/>
        <v/>
      </c>
      <c r="AF1010" s="82" t="str">
        <f t="shared" si="299"/>
        <v/>
      </c>
      <c r="AG1010" s="82" t="str">
        <f t="shared" si="300"/>
        <v/>
      </c>
      <c r="AH1010" s="125" t="str">
        <f t="shared" si="303"/>
        <v/>
      </c>
      <c r="AI1010" s="64" t="str">
        <f t="shared" si="301"/>
        <v/>
      </c>
      <c r="AJ1010" s="45" t="str">
        <f>IFERROR(IF(ISNUMBER('Opsparede løndele dec21-feb22'!K1008),AI1010+'Opsparede løndele dec21-feb22'!K1008,AI1010),"")</f>
        <v/>
      </c>
    </row>
    <row r="1011" spans="1:36" x14ac:dyDescent="0.25">
      <c r="A1011" s="50" t="str">
        <f t="shared" si="304"/>
        <v/>
      </c>
      <c r="B1011" s="5"/>
      <c r="C1011" s="6"/>
      <c r="D1011" s="7"/>
      <c r="E1011" s="8"/>
      <c r="F1011" s="8"/>
      <c r="G1011" s="58" t="str">
        <f t="shared" si="308"/>
        <v/>
      </c>
      <c r="H1011" s="58" t="str">
        <f t="shared" si="308"/>
        <v/>
      </c>
      <c r="I1011" s="58" t="str">
        <f t="shared" si="308"/>
        <v/>
      </c>
      <c r="K1011" s="100" t="str">
        <f t="shared" si="302"/>
        <v/>
      </c>
      <c r="U1011" s="101"/>
      <c r="V1011" s="63" t="str">
        <f t="shared" si="292"/>
        <v/>
      </c>
      <c r="W1011" s="63" t="str">
        <f t="shared" si="293"/>
        <v/>
      </c>
      <c r="X1011" s="63" t="str">
        <f t="shared" si="294"/>
        <v/>
      </c>
      <c r="Y1011" s="63" t="str">
        <f t="shared" si="295"/>
        <v/>
      </c>
      <c r="Z1011" s="63" t="str">
        <f t="shared" si="296"/>
        <v/>
      </c>
      <c r="AA1011" s="63" t="str">
        <f t="shared" si="297"/>
        <v/>
      </c>
      <c r="AB1011" s="37"/>
      <c r="AC1011" s="37"/>
      <c r="AD1011" s="37"/>
      <c r="AE1011" s="82" t="str">
        <f t="shared" si="298"/>
        <v/>
      </c>
      <c r="AF1011" s="82" t="str">
        <f t="shared" si="299"/>
        <v/>
      </c>
      <c r="AG1011" s="82" t="str">
        <f t="shared" si="300"/>
        <v/>
      </c>
      <c r="AH1011" s="125" t="str">
        <f t="shared" si="303"/>
        <v/>
      </c>
      <c r="AI1011" s="64" t="str">
        <f t="shared" si="301"/>
        <v/>
      </c>
      <c r="AJ1011" s="45" t="str">
        <f>IFERROR(IF(ISNUMBER('Opsparede løndele dec21-feb22'!K1009),AI1011+'Opsparede løndele dec21-feb22'!K1009,AI1011),"")</f>
        <v/>
      </c>
    </row>
    <row r="1012" spans="1:36" x14ac:dyDescent="0.25">
      <c r="A1012" s="50" t="str">
        <f t="shared" si="304"/>
        <v/>
      </c>
      <c r="B1012" s="5"/>
      <c r="C1012" s="6"/>
      <c r="D1012" s="7"/>
      <c r="E1012" s="8"/>
      <c r="F1012" s="8"/>
      <c r="G1012" s="58" t="str">
        <f t="shared" si="308"/>
        <v/>
      </c>
      <c r="H1012" s="58" t="str">
        <f t="shared" si="308"/>
        <v/>
      </c>
      <c r="I1012" s="58" t="str">
        <f t="shared" si="308"/>
        <v/>
      </c>
      <c r="K1012" s="100" t="str">
        <f t="shared" si="302"/>
        <v/>
      </c>
      <c r="U1012" s="101"/>
      <c r="V1012" s="63" t="str">
        <f t="shared" si="292"/>
        <v/>
      </c>
      <c r="W1012" s="63" t="str">
        <f t="shared" si="293"/>
        <v/>
      </c>
      <c r="X1012" s="63" t="str">
        <f t="shared" si="294"/>
        <v/>
      </c>
      <c r="Y1012" s="63" t="str">
        <f t="shared" si="295"/>
        <v/>
      </c>
      <c r="Z1012" s="63" t="str">
        <f t="shared" si="296"/>
        <v/>
      </c>
      <c r="AA1012" s="63" t="str">
        <f t="shared" si="297"/>
        <v/>
      </c>
      <c r="AB1012" s="37"/>
      <c r="AC1012" s="37"/>
      <c r="AD1012" s="37"/>
      <c r="AE1012" s="82" t="str">
        <f t="shared" si="298"/>
        <v/>
      </c>
      <c r="AF1012" s="82" t="str">
        <f t="shared" si="299"/>
        <v/>
      </c>
      <c r="AG1012" s="82" t="str">
        <f t="shared" si="300"/>
        <v/>
      </c>
      <c r="AH1012" s="125" t="str">
        <f t="shared" si="303"/>
        <v/>
      </c>
      <c r="AI1012" s="64" t="str">
        <f t="shared" si="301"/>
        <v/>
      </c>
      <c r="AJ1012" s="45" t="str">
        <f>IFERROR(IF(ISNUMBER('Opsparede løndele dec21-feb22'!K1010),AI1012+'Opsparede løndele dec21-feb22'!K1010,AI1012),"")</f>
        <v/>
      </c>
    </row>
    <row r="1013" spans="1:36" x14ac:dyDescent="0.25">
      <c r="A1013" s="50" t="str">
        <f t="shared" si="304"/>
        <v/>
      </c>
      <c r="B1013" s="5"/>
      <c r="C1013" s="6"/>
      <c r="D1013" s="7"/>
      <c r="E1013" s="8"/>
      <c r="F1013" s="8"/>
      <c r="G1013" s="58" t="str">
        <f t="shared" si="308"/>
        <v/>
      </c>
      <c r="H1013" s="58" t="str">
        <f t="shared" si="308"/>
        <v/>
      </c>
      <c r="I1013" s="58" t="str">
        <f t="shared" si="308"/>
        <v/>
      </c>
      <c r="K1013" s="100" t="str">
        <f t="shared" si="302"/>
        <v/>
      </c>
      <c r="U1013" s="101"/>
      <c r="V1013" s="63" t="str">
        <f t="shared" si="292"/>
        <v/>
      </c>
      <c r="W1013" s="63" t="str">
        <f t="shared" si="293"/>
        <v/>
      </c>
      <c r="X1013" s="63" t="str">
        <f t="shared" si="294"/>
        <v/>
      </c>
      <c r="Y1013" s="63" t="str">
        <f t="shared" si="295"/>
        <v/>
      </c>
      <c r="Z1013" s="63" t="str">
        <f t="shared" si="296"/>
        <v/>
      </c>
      <c r="AA1013" s="63" t="str">
        <f t="shared" si="297"/>
        <v/>
      </c>
      <c r="AB1013" s="37"/>
      <c r="AC1013" s="37"/>
      <c r="AD1013" s="37"/>
      <c r="AE1013" s="82" t="str">
        <f t="shared" si="298"/>
        <v/>
      </c>
      <c r="AF1013" s="82" t="str">
        <f t="shared" si="299"/>
        <v/>
      </c>
      <c r="AG1013" s="82" t="str">
        <f t="shared" si="300"/>
        <v/>
      </c>
      <c r="AH1013" s="125" t="str">
        <f t="shared" si="303"/>
        <v/>
      </c>
      <c r="AI1013" s="64" t="str">
        <f t="shared" si="301"/>
        <v/>
      </c>
      <c r="AJ1013" s="45" t="str">
        <f>IFERROR(IF(ISNUMBER('Opsparede løndele dec21-feb22'!K1011),AI1013+'Opsparede løndele dec21-feb22'!K1011,AI1013),"")</f>
        <v/>
      </c>
    </row>
    <row r="1014" spans="1:36" x14ac:dyDescent="0.25">
      <c r="A1014" s="50" t="str">
        <f t="shared" si="304"/>
        <v/>
      </c>
      <c r="B1014" s="5"/>
      <c r="C1014" s="6"/>
      <c r="D1014" s="7"/>
      <c r="E1014" s="8"/>
      <c r="F1014" s="8"/>
      <c r="G1014" s="58" t="str">
        <f t="shared" si="308"/>
        <v/>
      </c>
      <c r="H1014" s="58" t="str">
        <f t="shared" si="308"/>
        <v/>
      </c>
      <c r="I1014" s="58" t="str">
        <f t="shared" si="308"/>
        <v/>
      </c>
      <c r="K1014" s="100" t="str">
        <f t="shared" si="302"/>
        <v/>
      </c>
      <c r="U1014" s="101"/>
      <c r="V1014" s="63" t="str">
        <f t="shared" si="292"/>
        <v/>
      </c>
      <c r="W1014" s="63" t="str">
        <f t="shared" si="293"/>
        <v/>
      </c>
      <c r="X1014" s="63" t="str">
        <f t="shared" si="294"/>
        <v/>
      </c>
      <c r="Y1014" s="63" t="str">
        <f t="shared" si="295"/>
        <v/>
      </c>
      <c r="Z1014" s="63" t="str">
        <f t="shared" si="296"/>
        <v/>
      </c>
      <c r="AA1014" s="63" t="str">
        <f t="shared" si="297"/>
        <v/>
      </c>
      <c r="AB1014" s="37"/>
      <c r="AC1014" s="37"/>
      <c r="AD1014" s="37"/>
      <c r="AE1014" s="82" t="str">
        <f t="shared" si="298"/>
        <v/>
      </c>
      <c r="AF1014" s="82" t="str">
        <f t="shared" si="299"/>
        <v/>
      </c>
      <c r="AG1014" s="82" t="str">
        <f t="shared" si="300"/>
        <v/>
      </c>
      <c r="AH1014" s="125" t="str">
        <f t="shared" si="303"/>
        <v/>
      </c>
      <c r="AI1014" s="64" t="str">
        <f t="shared" si="301"/>
        <v/>
      </c>
      <c r="AJ1014" s="45" t="str">
        <f>IFERROR(IF(ISNUMBER('Opsparede løndele dec21-feb22'!K1012),AI1014+'Opsparede løndele dec21-feb22'!K1012,AI1014),"")</f>
        <v/>
      </c>
    </row>
    <row r="1015" spans="1:36" x14ac:dyDescent="0.25">
      <c r="A1015" s="50" t="str">
        <f t="shared" si="304"/>
        <v/>
      </c>
      <c r="B1015" s="5"/>
      <c r="C1015" s="6"/>
      <c r="D1015" s="7"/>
      <c r="E1015" s="8"/>
      <c r="F1015" s="8"/>
      <c r="G1015" s="58" t="str">
        <f t="shared" si="308"/>
        <v/>
      </c>
      <c r="H1015" s="58" t="str">
        <f t="shared" si="308"/>
        <v/>
      </c>
      <c r="I1015" s="58" t="str">
        <f t="shared" si="308"/>
        <v/>
      </c>
      <c r="K1015" s="100" t="str">
        <f t="shared" si="302"/>
        <v/>
      </c>
      <c r="U1015" s="101"/>
      <c r="V1015" s="63" t="str">
        <f t="shared" si="292"/>
        <v/>
      </c>
      <c r="W1015" s="63" t="str">
        <f t="shared" si="293"/>
        <v/>
      </c>
      <c r="X1015" s="63" t="str">
        <f t="shared" si="294"/>
        <v/>
      </c>
      <c r="Y1015" s="63" t="str">
        <f t="shared" si="295"/>
        <v/>
      </c>
      <c r="Z1015" s="63" t="str">
        <f t="shared" si="296"/>
        <v/>
      </c>
      <c r="AA1015" s="63" t="str">
        <f t="shared" si="297"/>
        <v/>
      </c>
      <c r="AB1015" s="37"/>
      <c r="AC1015" s="37"/>
      <c r="AD1015" s="37"/>
      <c r="AE1015" s="82" t="str">
        <f t="shared" si="298"/>
        <v/>
      </c>
      <c r="AF1015" s="82" t="str">
        <f t="shared" si="299"/>
        <v/>
      </c>
      <c r="AG1015" s="82" t="str">
        <f t="shared" si="300"/>
        <v/>
      </c>
      <c r="AH1015" s="125" t="str">
        <f t="shared" si="303"/>
        <v/>
      </c>
      <c r="AI1015" s="64" t="str">
        <f t="shared" si="301"/>
        <v/>
      </c>
      <c r="AJ1015" s="45" t="str">
        <f>IFERROR(IF(ISNUMBER('Opsparede løndele dec21-feb22'!K1013),AI1015+'Opsparede løndele dec21-feb22'!K1013,AI1015),"")</f>
        <v/>
      </c>
    </row>
    <row r="1016" spans="1:36" x14ac:dyDescent="0.25">
      <c r="A1016" s="50" t="str">
        <f t="shared" si="304"/>
        <v/>
      </c>
      <c r="B1016" s="5"/>
      <c r="C1016" s="6"/>
      <c r="D1016" s="7"/>
      <c r="E1016" s="8"/>
      <c r="F1016" s="8"/>
      <c r="G1016" s="58" t="str">
        <f t="shared" si="308"/>
        <v/>
      </c>
      <c r="H1016" s="58" t="str">
        <f t="shared" si="308"/>
        <v/>
      </c>
      <c r="I1016" s="58" t="str">
        <f t="shared" si="308"/>
        <v/>
      </c>
      <c r="K1016" s="100" t="str">
        <f t="shared" si="302"/>
        <v/>
      </c>
      <c r="U1016" s="101"/>
      <c r="V1016" s="63" t="str">
        <f t="shared" si="292"/>
        <v/>
      </c>
      <c r="W1016" s="63" t="str">
        <f t="shared" si="293"/>
        <v/>
      </c>
      <c r="X1016" s="63" t="str">
        <f t="shared" si="294"/>
        <v/>
      </c>
      <c r="Y1016" s="63" t="str">
        <f t="shared" si="295"/>
        <v/>
      </c>
      <c r="Z1016" s="63" t="str">
        <f t="shared" si="296"/>
        <v/>
      </c>
      <c r="AA1016" s="63" t="str">
        <f t="shared" si="297"/>
        <v/>
      </c>
      <c r="AB1016" s="37"/>
      <c r="AC1016" s="37"/>
      <c r="AD1016" s="37"/>
      <c r="AE1016" s="82" t="str">
        <f t="shared" si="298"/>
        <v/>
      </c>
      <c r="AF1016" s="82" t="str">
        <f t="shared" si="299"/>
        <v/>
      </c>
      <c r="AG1016" s="82" t="str">
        <f t="shared" si="300"/>
        <v/>
      </c>
      <c r="AH1016" s="125" t="str">
        <f t="shared" si="303"/>
        <v/>
      </c>
      <c r="AI1016" s="64" t="str">
        <f t="shared" si="301"/>
        <v/>
      </c>
      <c r="AJ1016" s="45" t="str">
        <f>IFERROR(IF(ISNUMBER('Opsparede løndele dec21-feb22'!K1014),AI1016+'Opsparede løndele dec21-feb22'!K1014,AI1016),"")</f>
        <v/>
      </c>
    </row>
    <row r="1017" spans="1:36" x14ac:dyDescent="0.25">
      <c r="A1017" s="50" t="str">
        <f t="shared" si="304"/>
        <v/>
      </c>
      <c r="B1017" s="5"/>
      <c r="C1017" s="6"/>
      <c r="D1017" s="7"/>
      <c r="E1017" s="8"/>
      <c r="F1017" s="8"/>
      <c r="G1017" s="58" t="str">
        <f t="shared" ref="G1017:I1026" si="309">IF(AND(ISNUMBER($E1017),ISNUMBER($F1017)),MAX(MIN(NETWORKDAYS(IF($E1017&lt;=VLOOKUP(G$6,Matrix_antal_dage,5,FALSE),VLOOKUP(G$6,Matrix_antal_dage,5,FALSE),$E1017),IF($F1017&gt;=VLOOKUP(G$6,Matrix_antal_dage,6,FALSE),VLOOKUP(G$6,Matrix_antal_dage,6,FALSE),$F1017),helligdage),VLOOKUP(G$6,Matrix_antal_dage,7,FALSE)),0),"")</f>
        <v/>
      </c>
      <c r="H1017" s="58" t="str">
        <f t="shared" si="309"/>
        <v/>
      </c>
      <c r="I1017" s="58" t="str">
        <f t="shared" si="309"/>
        <v/>
      </c>
      <c r="K1017" s="100" t="str">
        <f t="shared" si="302"/>
        <v/>
      </c>
      <c r="U1017" s="101"/>
      <c r="V1017" s="63" t="str">
        <f t="shared" si="292"/>
        <v/>
      </c>
      <c r="W1017" s="63" t="str">
        <f t="shared" si="293"/>
        <v/>
      </c>
      <c r="X1017" s="63" t="str">
        <f t="shared" si="294"/>
        <v/>
      </c>
      <c r="Y1017" s="63" t="str">
        <f t="shared" si="295"/>
        <v/>
      </c>
      <c r="Z1017" s="63" t="str">
        <f t="shared" si="296"/>
        <v/>
      </c>
      <c r="AA1017" s="63" t="str">
        <f t="shared" si="297"/>
        <v/>
      </c>
      <c r="AB1017" s="37"/>
      <c r="AC1017" s="37"/>
      <c r="AD1017" s="37"/>
      <c r="AE1017" s="82" t="str">
        <f t="shared" si="298"/>
        <v/>
      </c>
      <c r="AF1017" s="82" t="str">
        <f t="shared" si="299"/>
        <v/>
      </c>
      <c r="AG1017" s="82" t="str">
        <f t="shared" si="300"/>
        <v/>
      </c>
      <c r="AH1017" s="125" t="str">
        <f t="shared" si="303"/>
        <v/>
      </c>
      <c r="AI1017" s="64" t="str">
        <f t="shared" si="301"/>
        <v/>
      </c>
      <c r="AJ1017" s="45" t="str">
        <f>IFERROR(IF(ISNUMBER('Opsparede løndele dec21-feb22'!K1015),AI1017+'Opsparede løndele dec21-feb22'!K1015,AI1017),"")</f>
        <v/>
      </c>
    </row>
    <row r="1018" spans="1:36" x14ac:dyDescent="0.25">
      <c r="A1018" s="50" t="str">
        <f t="shared" si="304"/>
        <v/>
      </c>
      <c r="B1018" s="5"/>
      <c r="C1018" s="6"/>
      <c r="D1018" s="7"/>
      <c r="E1018" s="8"/>
      <c r="F1018" s="8"/>
      <c r="G1018" s="58" t="str">
        <f t="shared" si="309"/>
        <v/>
      </c>
      <c r="H1018" s="58" t="str">
        <f t="shared" si="309"/>
        <v/>
      </c>
      <c r="I1018" s="58" t="str">
        <f t="shared" si="309"/>
        <v/>
      </c>
      <c r="K1018" s="100" t="str">
        <f t="shared" si="302"/>
        <v/>
      </c>
      <c r="U1018" s="101"/>
      <c r="V1018" s="63" t="str">
        <f t="shared" si="292"/>
        <v/>
      </c>
      <c r="W1018" s="63" t="str">
        <f t="shared" si="293"/>
        <v/>
      </c>
      <c r="X1018" s="63" t="str">
        <f t="shared" si="294"/>
        <v/>
      </c>
      <c r="Y1018" s="63" t="str">
        <f t="shared" si="295"/>
        <v/>
      </c>
      <c r="Z1018" s="63" t="str">
        <f t="shared" si="296"/>
        <v/>
      </c>
      <c r="AA1018" s="63" t="str">
        <f t="shared" si="297"/>
        <v/>
      </c>
      <c r="AB1018" s="37"/>
      <c r="AC1018" s="37"/>
      <c r="AD1018" s="37"/>
      <c r="AE1018" s="82" t="str">
        <f t="shared" si="298"/>
        <v/>
      </c>
      <c r="AF1018" s="82" t="str">
        <f t="shared" si="299"/>
        <v/>
      </c>
      <c r="AG1018" s="82" t="str">
        <f t="shared" si="300"/>
        <v/>
      </c>
      <c r="AH1018" s="125" t="str">
        <f t="shared" si="303"/>
        <v/>
      </c>
      <c r="AI1018" s="64" t="str">
        <f t="shared" si="301"/>
        <v/>
      </c>
      <c r="AJ1018" s="45" t="str">
        <f>IFERROR(IF(ISNUMBER('Opsparede løndele dec21-feb22'!K1016),AI1018+'Opsparede løndele dec21-feb22'!K1016,AI1018),"")</f>
        <v/>
      </c>
    </row>
    <row r="1019" spans="1:36" x14ac:dyDescent="0.25">
      <c r="A1019" s="50" t="str">
        <f t="shared" si="304"/>
        <v/>
      </c>
      <c r="B1019" s="5"/>
      <c r="C1019" s="6"/>
      <c r="D1019" s="7"/>
      <c r="E1019" s="8"/>
      <c r="F1019" s="8"/>
      <c r="G1019" s="58" t="str">
        <f t="shared" si="309"/>
        <v/>
      </c>
      <c r="H1019" s="58" t="str">
        <f t="shared" si="309"/>
        <v/>
      </c>
      <c r="I1019" s="58" t="str">
        <f t="shared" si="309"/>
        <v/>
      </c>
      <c r="K1019" s="100" t="str">
        <f t="shared" si="302"/>
        <v/>
      </c>
      <c r="U1019" s="101"/>
      <c r="V1019" s="63" t="str">
        <f t="shared" si="292"/>
        <v/>
      </c>
      <c r="W1019" s="63" t="str">
        <f t="shared" si="293"/>
        <v/>
      </c>
      <c r="X1019" s="63" t="str">
        <f t="shared" si="294"/>
        <v/>
      </c>
      <c r="Y1019" s="63" t="str">
        <f t="shared" si="295"/>
        <v/>
      </c>
      <c r="Z1019" s="63" t="str">
        <f t="shared" si="296"/>
        <v/>
      </c>
      <c r="AA1019" s="63" t="str">
        <f t="shared" si="297"/>
        <v/>
      </c>
      <c r="AB1019" s="37"/>
      <c r="AC1019" s="37"/>
      <c r="AD1019" s="37"/>
      <c r="AE1019" s="82" t="str">
        <f t="shared" si="298"/>
        <v/>
      </c>
      <c r="AF1019" s="82" t="str">
        <f t="shared" si="299"/>
        <v/>
      </c>
      <c r="AG1019" s="82" t="str">
        <f t="shared" si="300"/>
        <v/>
      </c>
      <c r="AH1019" s="125" t="str">
        <f t="shared" si="303"/>
        <v/>
      </c>
      <c r="AI1019" s="64" t="str">
        <f t="shared" si="301"/>
        <v/>
      </c>
      <c r="AJ1019" s="45" t="str">
        <f>IFERROR(IF(ISNUMBER('Opsparede løndele dec21-feb22'!K1017),AI1019+'Opsparede løndele dec21-feb22'!K1017,AI1019),"")</f>
        <v/>
      </c>
    </row>
    <row r="1020" spans="1:36" x14ac:dyDescent="0.25">
      <c r="A1020" s="50" t="str">
        <f t="shared" si="304"/>
        <v/>
      </c>
      <c r="B1020" s="5"/>
      <c r="C1020" s="6"/>
      <c r="D1020" s="7"/>
      <c r="E1020" s="8"/>
      <c r="F1020" s="8"/>
      <c r="G1020" s="58" t="str">
        <f t="shared" si="309"/>
        <v/>
      </c>
      <c r="H1020" s="58" t="str">
        <f t="shared" si="309"/>
        <v/>
      </c>
      <c r="I1020" s="58" t="str">
        <f t="shared" si="309"/>
        <v/>
      </c>
      <c r="K1020" s="100" t="str">
        <f t="shared" si="302"/>
        <v/>
      </c>
      <c r="U1020" s="101"/>
      <c r="V1020" s="63" t="str">
        <f t="shared" si="292"/>
        <v/>
      </c>
      <c r="W1020" s="63" t="str">
        <f t="shared" si="293"/>
        <v/>
      </c>
      <c r="X1020" s="63" t="str">
        <f t="shared" si="294"/>
        <v/>
      </c>
      <c r="Y1020" s="63" t="str">
        <f t="shared" si="295"/>
        <v/>
      </c>
      <c r="Z1020" s="63" t="str">
        <f t="shared" si="296"/>
        <v/>
      </c>
      <c r="AA1020" s="63" t="str">
        <f t="shared" si="297"/>
        <v/>
      </c>
      <c r="AB1020" s="37"/>
      <c r="AC1020" s="37"/>
      <c r="AD1020" s="37"/>
      <c r="AE1020" s="82" t="str">
        <f t="shared" si="298"/>
        <v/>
      </c>
      <c r="AF1020" s="82" t="str">
        <f t="shared" si="299"/>
        <v/>
      </c>
      <c r="AG1020" s="82" t="str">
        <f t="shared" si="300"/>
        <v/>
      </c>
      <c r="AH1020" s="125" t="str">
        <f t="shared" si="303"/>
        <v/>
      </c>
      <c r="AI1020" s="64" t="str">
        <f t="shared" si="301"/>
        <v/>
      </c>
      <c r="AJ1020" s="45" t="str">
        <f>IFERROR(IF(ISNUMBER('Opsparede løndele dec21-feb22'!K1018),AI1020+'Opsparede løndele dec21-feb22'!K1018,AI1020),"")</f>
        <v/>
      </c>
    </row>
    <row r="1021" spans="1:36" x14ac:dyDescent="0.25">
      <c r="A1021" s="50" t="str">
        <f t="shared" si="304"/>
        <v/>
      </c>
      <c r="B1021" s="5"/>
      <c r="C1021" s="6"/>
      <c r="D1021" s="7"/>
      <c r="E1021" s="8"/>
      <c r="F1021" s="8"/>
      <c r="G1021" s="58" t="str">
        <f t="shared" si="309"/>
        <v/>
      </c>
      <c r="H1021" s="58" t="str">
        <f t="shared" si="309"/>
        <v/>
      </c>
      <c r="I1021" s="58" t="str">
        <f t="shared" si="309"/>
        <v/>
      </c>
      <c r="K1021" s="100" t="str">
        <f t="shared" si="302"/>
        <v/>
      </c>
      <c r="U1021" s="101"/>
      <c r="V1021" s="63" t="str">
        <f t="shared" si="292"/>
        <v/>
      </c>
      <c r="W1021" s="63" t="str">
        <f t="shared" si="293"/>
        <v/>
      </c>
      <c r="X1021" s="63" t="str">
        <f t="shared" si="294"/>
        <v/>
      </c>
      <c r="Y1021" s="63" t="str">
        <f t="shared" si="295"/>
        <v/>
      </c>
      <c r="Z1021" s="63" t="str">
        <f t="shared" si="296"/>
        <v/>
      </c>
      <c r="AA1021" s="63" t="str">
        <f t="shared" si="297"/>
        <v/>
      </c>
      <c r="AB1021" s="37"/>
      <c r="AC1021" s="37"/>
      <c r="AD1021" s="37"/>
      <c r="AE1021" s="82" t="str">
        <f t="shared" si="298"/>
        <v/>
      </c>
      <c r="AF1021" s="82" t="str">
        <f t="shared" si="299"/>
        <v/>
      </c>
      <c r="AG1021" s="82" t="str">
        <f t="shared" si="300"/>
        <v/>
      </c>
      <c r="AH1021" s="125" t="str">
        <f t="shared" si="303"/>
        <v/>
      </c>
      <c r="AI1021" s="64" t="str">
        <f t="shared" si="301"/>
        <v/>
      </c>
      <c r="AJ1021" s="45" t="str">
        <f>IFERROR(IF(ISNUMBER('Opsparede løndele dec21-feb22'!K1019),AI1021+'Opsparede løndele dec21-feb22'!K1019,AI1021),"")</f>
        <v/>
      </c>
    </row>
    <row r="1022" spans="1:36" x14ac:dyDescent="0.25">
      <c r="A1022" s="50" t="str">
        <f t="shared" si="304"/>
        <v/>
      </c>
      <c r="B1022" s="5"/>
      <c r="C1022" s="6"/>
      <c r="D1022" s="7"/>
      <c r="E1022" s="8"/>
      <c r="F1022" s="8"/>
      <c r="G1022" s="58" t="str">
        <f t="shared" si="309"/>
        <v/>
      </c>
      <c r="H1022" s="58" t="str">
        <f t="shared" si="309"/>
        <v/>
      </c>
      <c r="I1022" s="58" t="str">
        <f t="shared" si="309"/>
        <v/>
      </c>
      <c r="K1022" s="100" t="str">
        <f t="shared" si="302"/>
        <v/>
      </c>
      <c r="U1022" s="101"/>
      <c r="V1022" s="63" t="str">
        <f t="shared" si="292"/>
        <v/>
      </c>
      <c r="W1022" s="63" t="str">
        <f t="shared" si="293"/>
        <v/>
      </c>
      <c r="X1022" s="63" t="str">
        <f t="shared" si="294"/>
        <v/>
      </c>
      <c r="Y1022" s="63" t="str">
        <f t="shared" si="295"/>
        <v/>
      </c>
      <c r="Z1022" s="63" t="str">
        <f t="shared" si="296"/>
        <v/>
      </c>
      <c r="AA1022" s="63" t="str">
        <f t="shared" si="297"/>
        <v/>
      </c>
      <c r="AB1022" s="37"/>
      <c r="AC1022" s="37"/>
      <c r="AD1022" s="37"/>
      <c r="AE1022" s="82" t="str">
        <f t="shared" si="298"/>
        <v/>
      </c>
      <c r="AF1022" s="82" t="str">
        <f t="shared" si="299"/>
        <v/>
      </c>
      <c r="AG1022" s="82" t="str">
        <f t="shared" si="300"/>
        <v/>
      </c>
      <c r="AH1022" s="125" t="str">
        <f t="shared" si="303"/>
        <v/>
      </c>
      <c r="AI1022" s="64" t="str">
        <f t="shared" si="301"/>
        <v/>
      </c>
      <c r="AJ1022" s="45" t="str">
        <f>IFERROR(IF(ISNUMBER('Opsparede løndele dec21-feb22'!K1020),AI1022+'Opsparede løndele dec21-feb22'!K1020,AI1022),"")</f>
        <v/>
      </c>
    </row>
    <row r="1023" spans="1:36" x14ac:dyDescent="0.25">
      <c r="A1023" s="50" t="str">
        <f t="shared" si="304"/>
        <v/>
      </c>
      <c r="B1023" s="5"/>
      <c r="C1023" s="6"/>
      <c r="D1023" s="7"/>
      <c r="E1023" s="8"/>
      <c r="F1023" s="8"/>
      <c r="G1023" s="58" t="str">
        <f t="shared" si="309"/>
        <v/>
      </c>
      <c r="H1023" s="58" t="str">
        <f t="shared" si="309"/>
        <v/>
      </c>
      <c r="I1023" s="58" t="str">
        <f t="shared" si="309"/>
        <v/>
      </c>
      <c r="K1023" s="100" t="str">
        <f t="shared" si="302"/>
        <v/>
      </c>
      <c r="U1023" s="101"/>
      <c r="V1023" s="63" t="str">
        <f t="shared" si="292"/>
        <v/>
      </c>
      <c r="W1023" s="63" t="str">
        <f t="shared" si="293"/>
        <v/>
      </c>
      <c r="X1023" s="63" t="str">
        <f t="shared" si="294"/>
        <v/>
      </c>
      <c r="Y1023" s="63" t="str">
        <f t="shared" si="295"/>
        <v/>
      </c>
      <c r="Z1023" s="63" t="str">
        <f t="shared" si="296"/>
        <v/>
      </c>
      <c r="AA1023" s="63" t="str">
        <f t="shared" si="297"/>
        <v/>
      </c>
      <c r="AB1023" s="37"/>
      <c r="AC1023" s="37"/>
      <c r="AD1023" s="37"/>
      <c r="AE1023" s="82" t="str">
        <f t="shared" si="298"/>
        <v/>
      </c>
      <c r="AF1023" s="82" t="str">
        <f t="shared" si="299"/>
        <v/>
      </c>
      <c r="AG1023" s="82" t="str">
        <f t="shared" si="300"/>
        <v/>
      </c>
      <c r="AH1023" s="125" t="str">
        <f t="shared" si="303"/>
        <v/>
      </c>
      <c r="AI1023" s="64" t="str">
        <f t="shared" si="301"/>
        <v/>
      </c>
      <c r="AJ1023" s="45" t="str">
        <f>IFERROR(IF(ISNUMBER('Opsparede løndele dec21-feb22'!K1021),AI1023+'Opsparede løndele dec21-feb22'!K1021,AI1023),"")</f>
        <v/>
      </c>
    </row>
    <row r="1024" spans="1:36" x14ac:dyDescent="0.25">
      <c r="A1024" s="50" t="str">
        <f t="shared" si="304"/>
        <v/>
      </c>
      <c r="B1024" s="5"/>
      <c r="C1024" s="6"/>
      <c r="D1024" s="7"/>
      <c r="E1024" s="8"/>
      <c r="F1024" s="8"/>
      <c r="G1024" s="58" t="str">
        <f t="shared" si="309"/>
        <v/>
      </c>
      <c r="H1024" s="58" t="str">
        <f t="shared" si="309"/>
        <v/>
      </c>
      <c r="I1024" s="58" t="str">
        <f t="shared" si="309"/>
        <v/>
      </c>
      <c r="K1024" s="100" t="str">
        <f t="shared" si="302"/>
        <v/>
      </c>
      <c r="U1024" s="101"/>
      <c r="V1024" s="63" t="str">
        <f t="shared" si="292"/>
        <v/>
      </c>
      <c r="W1024" s="63" t="str">
        <f t="shared" si="293"/>
        <v/>
      </c>
      <c r="X1024" s="63" t="str">
        <f t="shared" si="294"/>
        <v/>
      </c>
      <c r="Y1024" s="63" t="str">
        <f t="shared" si="295"/>
        <v/>
      </c>
      <c r="Z1024" s="63" t="str">
        <f t="shared" si="296"/>
        <v/>
      </c>
      <c r="AA1024" s="63" t="str">
        <f t="shared" si="297"/>
        <v/>
      </c>
      <c r="AB1024" s="37"/>
      <c r="AC1024" s="37"/>
      <c r="AD1024" s="37"/>
      <c r="AE1024" s="82" t="str">
        <f t="shared" si="298"/>
        <v/>
      </c>
      <c r="AF1024" s="82" t="str">
        <f t="shared" si="299"/>
        <v/>
      </c>
      <c r="AG1024" s="82" t="str">
        <f t="shared" si="300"/>
        <v/>
      </c>
      <c r="AH1024" s="125" t="str">
        <f t="shared" si="303"/>
        <v/>
      </c>
      <c r="AI1024" s="64" t="str">
        <f t="shared" si="301"/>
        <v/>
      </c>
      <c r="AJ1024" s="45" t="str">
        <f>IFERROR(IF(ISNUMBER('Opsparede løndele dec21-feb22'!K1022),AI1024+'Opsparede løndele dec21-feb22'!K1022,AI1024),"")</f>
        <v/>
      </c>
    </row>
    <row r="1025" spans="1:36" x14ac:dyDescent="0.25">
      <c r="A1025" s="50" t="str">
        <f t="shared" si="304"/>
        <v/>
      </c>
      <c r="B1025" s="5"/>
      <c r="C1025" s="6"/>
      <c r="D1025" s="7"/>
      <c r="E1025" s="8"/>
      <c r="F1025" s="8"/>
      <c r="G1025" s="58" t="str">
        <f t="shared" si="309"/>
        <v/>
      </c>
      <c r="H1025" s="58" t="str">
        <f t="shared" si="309"/>
        <v/>
      </c>
      <c r="I1025" s="58" t="str">
        <f t="shared" si="309"/>
        <v/>
      </c>
      <c r="K1025" s="100" t="str">
        <f t="shared" si="302"/>
        <v/>
      </c>
      <c r="U1025" s="101"/>
      <c r="V1025" s="63" t="str">
        <f t="shared" si="292"/>
        <v/>
      </c>
      <c r="W1025" s="63" t="str">
        <f t="shared" si="293"/>
        <v/>
      </c>
      <c r="X1025" s="63" t="str">
        <f t="shared" si="294"/>
        <v/>
      </c>
      <c r="Y1025" s="63" t="str">
        <f t="shared" si="295"/>
        <v/>
      </c>
      <c r="Z1025" s="63" t="str">
        <f t="shared" si="296"/>
        <v/>
      </c>
      <c r="AA1025" s="63" t="str">
        <f t="shared" si="297"/>
        <v/>
      </c>
      <c r="AB1025" s="37"/>
      <c r="AC1025" s="37"/>
      <c r="AD1025" s="37"/>
      <c r="AE1025" s="82" t="str">
        <f t="shared" si="298"/>
        <v/>
      </c>
      <c r="AF1025" s="82" t="str">
        <f t="shared" si="299"/>
        <v/>
      </c>
      <c r="AG1025" s="82" t="str">
        <f t="shared" si="300"/>
        <v/>
      </c>
      <c r="AH1025" s="125" t="str">
        <f t="shared" si="303"/>
        <v/>
      </c>
      <c r="AI1025" s="64" t="str">
        <f t="shared" si="301"/>
        <v/>
      </c>
      <c r="AJ1025" s="45" t="str">
        <f>IFERROR(IF(ISNUMBER('Opsparede løndele dec21-feb22'!K1023),AI1025+'Opsparede løndele dec21-feb22'!K1023,AI1025),"")</f>
        <v/>
      </c>
    </row>
    <row r="1026" spans="1:36" x14ac:dyDescent="0.25">
      <c r="A1026" s="50" t="str">
        <f t="shared" si="304"/>
        <v/>
      </c>
      <c r="B1026" s="5"/>
      <c r="C1026" s="6"/>
      <c r="D1026" s="7"/>
      <c r="E1026" s="8"/>
      <c r="F1026" s="8"/>
      <c r="G1026" s="58" t="str">
        <f t="shared" si="309"/>
        <v/>
      </c>
      <c r="H1026" s="58" t="str">
        <f t="shared" si="309"/>
        <v/>
      </c>
      <c r="I1026" s="58" t="str">
        <f t="shared" si="309"/>
        <v/>
      </c>
      <c r="K1026" s="100" t="str">
        <f t="shared" si="302"/>
        <v/>
      </c>
      <c r="U1026" s="101"/>
      <c r="V1026" s="63" t="str">
        <f t="shared" si="292"/>
        <v/>
      </c>
      <c r="W1026" s="63" t="str">
        <f t="shared" si="293"/>
        <v/>
      </c>
      <c r="X1026" s="63" t="str">
        <f t="shared" si="294"/>
        <v/>
      </c>
      <c r="Y1026" s="63" t="str">
        <f t="shared" si="295"/>
        <v/>
      </c>
      <c r="Z1026" s="63" t="str">
        <f t="shared" si="296"/>
        <v/>
      </c>
      <c r="AA1026" s="63" t="str">
        <f t="shared" si="297"/>
        <v/>
      </c>
      <c r="AB1026" s="37"/>
      <c r="AC1026" s="37"/>
      <c r="AD1026" s="37"/>
      <c r="AE1026" s="82" t="str">
        <f t="shared" si="298"/>
        <v/>
      </c>
      <c r="AF1026" s="82" t="str">
        <f t="shared" si="299"/>
        <v/>
      </c>
      <c r="AG1026" s="82" t="str">
        <f t="shared" si="300"/>
        <v/>
      </c>
      <c r="AH1026" s="125" t="str">
        <f t="shared" si="303"/>
        <v/>
      </c>
      <c r="AI1026" s="64" t="str">
        <f t="shared" si="301"/>
        <v/>
      </c>
      <c r="AJ1026" s="45" t="str">
        <f>IFERROR(IF(ISNUMBER('Opsparede løndele dec21-feb22'!K1024),AI1026+'Opsparede løndele dec21-feb22'!K1024,AI1026),"")</f>
        <v/>
      </c>
    </row>
    <row r="1027" spans="1:36" x14ac:dyDescent="0.25">
      <c r="A1027" s="50" t="str">
        <f t="shared" si="304"/>
        <v/>
      </c>
      <c r="B1027" s="5"/>
      <c r="C1027" s="6"/>
      <c r="D1027" s="7"/>
      <c r="E1027" s="8"/>
      <c r="F1027" s="8"/>
      <c r="G1027" s="58" t="str">
        <f t="shared" ref="G1027:I1036" si="310">IF(AND(ISNUMBER($E1027),ISNUMBER($F1027)),MAX(MIN(NETWORKDAYS(IF($E1027&lt;=VLOOKUP(G$6,Matrix_antal_dage,5,FALSE),VLOOKUP(G$6,Matrix_antal_dage,5,FALSE),$E1027),IF($F1027&gt;=VLOOKUP(G$6,Matrix_antal_dage,6,FALSE),VLOOKUP(G$6,Matrix_antal_dage,6,FALSE),$F1027),helligdage),VLOOKUP(G$6,Matrix_antal_dage,7,FALSE)),0),"")</f>
        <v/>
      </c>
      <c r="H1027" s="58" t="str">
        <f t="shared" si="310"/>
        <v/>
      </c>
      <c r="I1027" s="58" t="str">
        <f t="shared" si="310"/>
        <v/>
      </c>
      <c r="K1027" s="100" t="str">
        <f t="shared" si="302"/>
        <v/>
      </c>
      <c r="U1027" s="101"/>
      <c r="V1027" s="63" t="str">
        <f t="shared" si="292"/>
        <v/>
      </c>
      <c r="W1027" s="63" t="str">
        <f t="shared" si="293"/>
        <v/>
      </c>
      <c r="X1027" s="63" t="str">
        <f t="shared" si="294"/>
        <v/>
      </c>
      <c r="Y1027" s="63" t="str">
        <f t="shared" si="295"/>
        <v/>
      </c>
      <c r="Z1027" s="63" t="str">
        <f t="shared" si="296"/>
        <v/>
      </c>
      <c r="AA1027" s="63" t="str">
        <f t="shared" si="297"/>
        <v/>
      </c>
      <c r="AB1027" s="37"/>
      <c r="AC1027" s="37"/>
      <c r="AD1027" s="37"/>
      <c r="AE1027" s="82" t="str">
        <f t="shared" si="298"/>
        <v/>
      </c>
      <c r="AF1027" s="82" t="str">
        <f t="shared" si="299"/>
        <v/>
      </c>
      <c r="AG1027" s="82" t="str">
        <f t="shared" si="300"/>
        <v/>
      </c>
      <c r="AH1027" s="125" t="str">
        <f t="shared" si="303"/>
        <v/>
      </c>
      <c r="AI1027" s="64" t="str">
        <f t="shared" si="301"/>
        <v/>
      </c>
      <c r="AJ1027" s="45" t="str">
        <f>IFERROR(IF(ISNUMBER('Opsparede løndele dec21-feb22'!K1025),AI1027+'Opsparede løndele dec21-feb22'!K1025,AI1027),"")</f>
        <v/>
      </c>
    </row>
    <row r="1028" spans="1:36" x14ac:dyDescent="0.25">
      <c r="A1028" s="50" t="str">
        <f t="shared" si="304"/>
        <v/>
      </c>
      <c r="B1028" s="5"/>
      <c r="C1028" s="6"/>
      <c r="D1028" s="7"/>
      <c r="E1028" s="8"/>
      <c r="F1028" s="8"/>
      <c r="G1028" s="58" t="str">
        <f t="shared" si="310"/>
        <v/>
      </c>
      <c r="H1028" s="58" t="str">
        <f t="shared" si="310"/>
        <v/>
      </c>
      <c r="I1028" s="58" t="str">
        <f t="shared" si="310"/>
        <v/>
      </c>
      <c r="K1028" s="100" t="str">
        <f t="shared" si="302"/>
        <v/>
      </c>
      <c r="U1028" s="101"/>
      <c r="V1028" s="63" t="str">
        <f t="shared" si="292"/>
        <v/>
      </c>
      <c r="W1028" s="63" t="str">
        <f t="shared" si="293"/>
        <v/>
      </c>
      <c r="X1028" s="63" t="str">
        <f t="shared" si="294"/>
        <v/>
      </c>
      <c r="Y1028" s="63" t="str">
        <f t="shared" si="295"/>
        <v/>
      </c>
      <c r="Z1028" s="63" t="str">
        <f t="shared" si="296"/>
        <v/>
      </c>
      <c r="AA1028" s="63" t="str">
        <f t="shared" si="297"/>
        <v/>
      </c>
      <c r="AB1028" s="37"/>
      <c r="AC1028" s="37"/>
      <c r="AD1028" s="37"/>
      <c r="AE1028" s="82" t="str">
        <f t="shared" si="298"/>
        <v/>
      </c>
      <c r="AF1028" s="82" t="str">
        <f t="shared" si="299"/>
        <v/>
      </c>
      <c r="AG1028" s="82" t="str">
        <f t="shared" si="300"/>
        <v/>
      </c>
      <c r="AH1028" s="125" t="str">
        <f t="shared" si="303"/>
        <v/>
      </c>
      <c r="AI1028" s="64" t="str">
        <f t="shared" si="301"/>
        <v/>
      </c>
      <c r="AJ1028" s="45" t="str">
        <f>IFERROR(IF(ISNUMBER('Opsparede løndele dec21-feb22'!K1026),AI1028+'Opsparede løndele dec21-feb22'!K1026,AI1028),"")</f>
        <v/>
      </c>
    </row>
    <row r="1029" spans="1:36" x14ac:dyDescent="0.25">
      <c r="A1029" s="50" t="str">
        <f t="shared" si="304"/>
        <v/>
      </c>
      <c r="B1029" s="5"/>
      <c r="C1029" s="6"/>
      <c r="D1029" s="7"/>
      <c r="E1029" s="8"/>
      <c r="F1029" s="8"/>
      <c r="G1029" s="58" t="str">
        <f t="shared" si="310"/>
        <v/>
      </c>
      <c r="H1029" s="58" t="str">
        <f t="shared" si="310"/>
        <v/>
      </c>
      <c r="I1029" s="58" t="str">
        <f t="shared" si="310"/>
        <v/>
      </c>
      <c r="K1029" s="100" t="str">
        <f t="shared" si="302"/>
        <v/>
      </c>
      <c r="U1029" s="101"/>
      <c r="V1029" s="63" t="str">
        <f t="shared" si="292"/>
        <v/>
      </c>
      <c r="W1029" s="63" t="str">
        <f t="shared" si="293"/>
        <v/>
      </c>
      <c r="X1029" s="63" t="str">
        <f t="shared" si="294"/>
        <v/>
      </c>
      <c r="Y1029" s="63" t="str">
        <f t="shared" si="295"/>
        <v/>
      </c>
      <c r="Z1029" s="63" t="str">
        <f t="shared" si="296"/>
        <v/>
      </c>
      <c r="AA1029" s="63" t="str">
        <f t="shared" si="297"/>
        <v/>
      </c>
      <c r="AB1029" s="37"/>
      <c r="AC1029" s="37"/>
      <c r="AD1029" s="37"/>
      <c r="AE1029" s="82" t="str">
        <f t="shared" si="298"/>
        <v/>
      </c>
      <c r="AF1029" s="82" t="str">
        <f t="shared" si="299"/>
        <v/>
      </c>
      <c r="AG1029" s="82" t="str">
        <f t="shared" si="300"/>
        <v/>
      </c>
      <c r="AH1029" s="125" t="str">
        <f t="shared" si="303"/>
        <v/>
      </c>
      <c r="AI1029" s="64" t="str">
        <f t="shared" si="301"/>
        <v/>
      </c>
      <c r="AJ1029" s="45" t="str">
        <f>IFERROR(IF(ISNUMBER('Opsparede løndele dec21-feb22'!K1027),AI1029+'Opsparede løndele dec21-feb22'!K1027,AI1029),"")</f>
        <v/>
      </c>
    </row>
    <row r="1030" spans="1:36" x14ac:dyDescent="0.25">
      <c r="A1030" s="50" t="str">
        <f t="shared" si="304"/>
        <v/>
      </c>
      <c r="B1030" s="5"/>
      <c r="C1030" s="6"/>
      <c r="D1030" s="7"/>
      <c r="E1030" s="8"/>
      <c r="F1030" s="8"/>
      <c r="G1030" s="58" t="str">
        <f t="shared" si="310"/>
        <v/>
      </c>
      <c r="H1030" s="58" t="str">
        <f t="shared" si="310"/>
        <v/>
      </c>
      <c r="I1030" s="58" t="str">
        <f t="shared" si="310"/>
        <v/>
      </c>
      <c r="K1030" s="100" t="str">
        <f t="shared" si="302"/>
        <v/>
      </c>
      <c r="U1030" s="101"/>
      <c r="V1030" s="63" t="str">
        <f t="shared" si="292"/>
        <v/>
      </c>
      <c r="W1030" s="63" t="str">
        <f t="shared" si="293"/>
        <v/>
      </c>
      <c r="X1030" s="63" t="str">
        <f t="shared" si="294"/>
        <v/>
      </c>
      <c r="Y1030" s="63" t="str">
        <f t="shared" si="295"/>
        <v/>
      </c>
      <c r="Z1030" s="63" t="str">
        <f t="shared" si="296"/>
        <v/>
      </c>
      <c r="AA1030" s="63" t="str">
        <f t="shared" si="297"/>
        <v/>
      </c>
      <c r="AB1030" s="37"/>
      <c r="AC1030" s="37"/>
      <c r="AD1030" s="37"/>
      <c r="AE1030" s="82" t="str">
        <f t="shared" si="298"/>
        <v/>
      </c>
      <c r="AF1030" s="82" t="str">
        <f t="shared" si="299"/>
        <v/>
      </c>
      <c r="AG1030" s="82" t="str">
        <f t="shared" si="300"/>
        <v/>
      </c>
      <c r="AH1030" s="125" t="str">
        <f t="shared" si="303"/>
        <v/>
      </c>
      <c r="AI1030" s="64" t="str">
        <f t="shared" si="301"/>
        <v/>
      </c>
      <c r="AJ1030" s="45" t="str">
        <f>IFERROR(IF(ISNUMBER('Opsparede løndele dec21-feb22'!K1028),AI1030+'Opsparede løndele dec21-feb22'!K1028,AI1030),"")</f>
        <v/>
      </c>
    </row>
    <row r="1031" spans="1:36" x14ac:dyDescent="0.25">
      <c r="A1031" s="50" t="str">
        <f t="shared" si="304"/>
        <v/>
      </c>
      <c r="B1031" s="5"/>
      <c r="C1031" s="6"/>
      <c r="D1031" s="7"/>
      <c r="E1031" s="8"/>
      <c r="F1031" s="8"/>
      <c r="G1031" s="58" t="str">
        <f t="shared" si="310"/>
        <v/>
      </c>
      <c r="H1031" s="58" t="str">
        <f t="shared" si="310"/>
        <v/>
      </c>
      <c r="I1031" s="58" t="str">
        <f t="shared" si="310"/>
        <v/>
      </c>
      <c r="K1031" s="100" t="str">
        <f t="shared" si="302"/>
        <v/>
      </c>
      <c r="U1031" s="101"/>
      <c r="V1031" s="63" t="str">
        <f t="shared" ref="V1031:V1094" si="311">IF(AND(ISNUMBER($U1031),ISNUMBER(L1031)),(IF($B1031="","",IF(MIN(L1031,O1031)*$K1031&gt;30000*IF($U1031&gt;37,37,$U1031)/37,30000*IF($U1031&gt;37,37,$U1031)/37,MIN(L1031,O1031)*$K1031))),"")</f>
        <v/>
      </c>
      <c r="W1031" s="63" t="str">
        <f t="shared" ref="W1031:W1094" si="312">IF(AND(ISNUMBER($U1031),ISNUMBER(M1031)),(IF($B1031="","",IF(MIN(M1031,P1031)*$K1031&gt;30000*IF($U1031&gt;37,37,$U1031)/37,30000*IF($U1031&gt;37,37,$U1031)/37,MIN(M1031,P1031)*$K1031))),"")</f>
        <v/>
      </c>
      <c r="X1031" s="63" t="str">
        <f t="shared" ref="X1031:X1094" si="313">IF(AND(ISNUMBER($U1031),ISNUMBER(N1031)),(IF($B1031="","",IF(MIN(N1031,Q1031)*$K1031&gt;30000*IF($U1031&gt;37,37,$U1031)/37,30000*IF($U1031&gt;37,37,$U1031)/37,MIN(N1031,Q1031)*$K1031))),"")</f>
        <v/>
      </c>
      <c r="Y1031" s="63" t="str">
        <f t="shared" ref="Y1031:Y1094" si="314">IF(ISNUMBER(V1031),(MIN(V1031,MIN(L1031,O1031)-R1031)),"")</f>
        <v/>
      </c>
      <c r="Z1031" s="63" t="str">
        <f t="shared" ref="Z1031:Z1094" si="315">IF(ISNUMBER(W1031),(MIN(W1031,MIN(M1031,P1031)-S1031)),"")</f>
        <v/>
      </c>
      <c r="AA1031" s="63" t="str">
        <f t="shared" ref="AA1031:AA1094" si="316">IF(ISNUMBER(X1031),(MIN(X1031,MIN(N1031,Q1031)-T1031)),"")</f>
        <v/>
      </c>
      <c r="AB1031" s="37"/>
      <c r="AC1031" s="37"/>
      <c r="AD1031" s="37"/>
      <c r="AE1031" s="82" t="str">
        <f t="shared" ref="AE1031:AE1094" si="317">IF(AND(ISNUMBER(AB1031),G1031&gt;0),MIN(Y1031/VLOOKUP(G$6,Matrix_antal_dage,4,FALSE)*(G1031-AB1031),30000),"")</f>
        <v/>
      </c>
      <c r="AF1031" s="82" t="str">
        <f t="shared" ref="AF1031:AF1094" si="318">IF(AND(ISNUMBER(AC1031),H1031&gt;0),MIN(Z1031/VLOOKUP(H$6,Matrix_antal_dage,4,FALSE)*(H1031-AC1031),30000),"")</f>
        <v/>
      </c>
      <c r="AG1031" s="82" t="str">
        <f t="shared" ref="AG1031:AG1094" si="319">IF(AND(ISNUMBER(AD1031),I1031&gt;0),MIN(AA1031/VLOOKUP(I$6,Matrix_antal_dage,4,FALSE)*(I1031-AD1031),30000),"")</f>
        <v/>
      </c>
      <c r="AH1031" s="125" t="str">
        <f t="shared" si="303"/>
        <v/>
      </c>
      <c r="AI1031" s="64" t="str">
        <f t="shared" ref="AI1031:AI1094" si="320">IF(ISNUMBER(AH1031),MAX(SUM(AE1031:AG1031)-AH1031,0),IF(SUM(AE1031:AG1031)&gt;0,SUM(AE1031:AG1031),""))</f>
        <v/>
      </c>
      <c r="AJ1031" s="45" t="str">
        <f>IFERROR(IF(ISNUMBER('Opsparede løndele dec21-feb22'!K1029),AI1031+'Opsparede løndele dec21-feb22'!K1029,AI1031),"")</f>
        <v/>
      </c>
    </row>
    <row r="1032" spans="1:36" x14ac:dyDescent="0.25">
      <c r="A1032" s="50" t="str">
        <f t="shared" si="304"/>
        <v/>
      </c>
      <c r="B1032" s="5"/>
      <c r="C1032" s="6"/>
      <c r="D1032" s="7"/>
      <c r="E1032" s="8"/>
      <c r="F1032" s="8"/>
      <c r="G1032" s="58" t="str">
        <f t="shared" si="310"/>
        <v/>
      </c>
      <c r="H1032" s="58" t="str">
        <f t="shared" si="310"/>
        <v/>
      </c>
      <c r="I1032" s="58" t="str">
        <f t="shared" si="310"/>
        <v/>
      </c>
      <c r="K1032" s="100" t="str">
        <f t="shared" ref="K1032:K1095" si="321">IF(J1032="","",IF(J1032="Funktionær",0.75,IF(J1032="Ikke-funktionær",0.9,IF(J1032="Elev/lærling",0.9))))</f>
        <v/>
      </c>
      <c r="U1032" s="101"/>
      <c r="V1032" s="63" t="str">
        <f t="shared" si="311"/>
        <v/>
      </c>
      <c r="W1032" s="63" t="str">
        <f t="shared" si="312"/>
        <v/>
      </c>
      <c r="X1032" s="63" t="str">
        <f t="shared" si="313"/>
        <v/>
      </c>
      <c r="Y1032" s="63" t="str">
        <f t="shared" si="314"/>
        <v/>
      </c>
      <c r="Z1032" s="63" t="str">
        <f t="shared" si="315"/>
        <v/>
      </c>
      <c r="AA1032" s="63" t="str">
        <f t="shared" si="316"/>
        <v/>
      </c>
      <c r="AB1032" s="37"/>
      <c r="AC1032" s="37"/>
      <c r="AD1032" s="37"/>
      <c r="AE1032" s="82" t="str">
        <f t="shared" si="317"/>
        <v/>
      </c>
      <c r="AF1032" s="82" t="str">
        <f t="shared" si="318"/>
        <v/>
      </c>
      <c r="AG1032" s="82" t="str">
        <f t="shared" si="319"/>
        <v/>
      </c>
      <c r="AH1032" s="125" t="str">
        <f t="shared" ref="AH1032:AH1095" si="322">IF(OR(ISNUMBER(AB1032),ISNUMBER(AC1032),ISNUMBER(AD1032)),3/5*5/31*IF(AND(ISNUMBER(Y1032),ISNUMBER(Z1032),ISNUMBER(AA1032)),SUM(Y1032:AA1032)/3,IF(AND(ISNUMBER(Y1032),ISNUMBER(Z1032)),SUM(Y1032:Z1032)/2,IF(AND(ISNUMBER(Y1032),ISNUMBER(AA1032)),SUM(Y1032+AA1032)/2,IF(AND(ISNUMBER(Z1032),ISNUMBER(AA1032)),SUM(Z1032:AA1032)/2,IF(ISNUMBER(Y1032),Y1032,IF(ISNUMBER(Z1032),Z1032,IF(ISNUMBER(AA1032),AA1032,""))))))),"")</f>
        <v/>
      </c>
      <c r="AI1032" s="64" t="str">
        <f t="shared" si="320"/>
        <v/>
      </c>
      <c r="AJ1032" s="45" t="str">
        <f>IFERROR(IF(ISNUMBER('Opsparede løndele dec21-feb22'!K1030),AI1032+'Opsparede løndele dec21-feb22'!K1030,AI1032),"")</f>
        <v/>
      </c>
    </row>
    <row r="1033" spans="1:36" x14ac:dyDescent="0.25">
      <c r="A1033" s="50" t="str">
        <f t="shared" ref="A1033:A1096" si="323">IF(B1033="","",A1032+1)</f>
        <v/>
      </c>
      <c r="B1033" s="5"/>
      <c r="C1033" s="6"/>
      <c r="D1033" s="7"/>
      <c r="E1033" s="8"/>
      <c r="F1033" s="8"/>
      <c r="G1033" s="58" t="str">
        <f t="shared" si="310"/>
        <v/>
      </c>
      <c r="H1033" s="58" t="str">
        <f t="shared" si="310"/>
        <v/>
      </c>
      <c r="I1033" s="58" t="str">
        <f t="shared" si="310"/>
        <v/>
      </c>
      <c r="K1033" s="100" t="str">
        <f t="shared" si="321"/>
        <v/>
      </c>
      <c r="U1033" s="101"/>
      <c r="V1033" s="63" t="str">
        <f t="shared" si="311"/>
        <v/>
      </c>
      <c r="W1033" s="63" t="str">
        <f t="shared" si="312"/>
        <v/>
      </c>
      <c r="X1033" s="63" t="str">
        <f t="shared" si="313"/>
        <v/>
      </c>
      <c r="Y1033" s="63" t="str">
        <f t="shared" si="314"/>
        <v/>
      </c>
      <c r="Z1033" s="63" t="str">
        <f t="shared" si="315"/>
        <v/>
      </c>
      <c r="AA1033" s="63" t="str">
        <f t="shared" si="316"/>
        <v/>
      </c>
      <c r="AB1033" s="37"/>
      <c r="AC1033" s="37"/>
      <c r="AD1033" s="37"/>
      <c r="AE1033" s="82" t="str">
        <f t="shared" si="317"/>
        <v/>
      </c>
      <c r="AF1033" s="82" t="str">
        <f t="shared" si="318"/>
        <v/>
      </c>
      <c r="AG1033" s="82" t="str">
        <f t="shared" si="319"/>
        <v/>
      </c>
      <c r="AH1033" s="125" t="str">
        <f t="shared" si="322"/>
        <v/>
      </c>
      <c r="AI1033" s="64" t="str">
        <f t="shared" si="320"/>
        <v/>
      </c>
      <c r="AJ1033" s="45" t="str">
        <f>IFERROR(IF(ISNUMBER('Opsparede løndele dec21-feb22'!K1031),AI1033+'Opsparede løndele dec21-feb22'!K1031,AI1033),"")</f>
        <v/>
      </c>
    </row>
    <row r="1034" spans="1:36" x14ac:dyDescent="0.25">
      <c r="A1034" s="50" t="str">
        <f t="shared" si="323"/>
        <v/>
      </c>
      <c r="B1034" s="5"/>
      <c r="C1034" s="6"/>
      <c r="D1034" s="7"/>
      <c r="E1034" s="8"/>
      <c r="F1034" s="8"/>
      <c r="G1034" s="58" t="str">
        <f t="shared" si="310"/>
        <v/>
      </c>
      <c r="H1034" s="58" t="str">
        <f t="shared" si="310"/>
        <v/>
      </c>
      <c r="I1034" s="58" t="str">
        <f t="shared" si="310"/>
        <v/>
      </c>
      <c r="K1034" s="100" t="str">
        <f t="shared" si="321"/>
        <v/>
      </c>
      <c r="U1034" s="101"/>
      <c r="V1034" s="63" t="str">
        <f t="shared" si="311"/>
        <v/>
      </c>
      <c r="W1034" s="63" t="str">
        <f t="shared" si="312"/>
        <v/>
      </c>
      <c r="X1034" s="63" t="str">
        <f t="shared" si="313"/>
        <v/>
      </c>
      <c r="Y1034" s="63" t="str">
        <f t="shared" si="314"/>
        <v/>
      </c>
      <c r="Z1034" s="63" t="str">
        <f t="shared" si="315"/>
        <v/>
      </c>
      <c r="AA1034" s="63" t="str">
        <f t="shared" si="316"/>
        <v/>
      </c>
      <c r="AB1034" s="37"/>
      <c r="AC1034" s="37"/>
      <c r="AD1034" s="37"/>
      <c r="AE1034" s="82" t="str">
        <f t="shared" si="317"/>
        <v/>
      </c>
      <c r="AF1034" s="82" t="str">
        <f t="shared" si="318"/>
        <v/>
      </c>
      <c r="AG1034" s="82" t="str">
        <f t="shared" si="319"/>
        <v/>
      </c>
      <c r="AH1034" s="125" t="str">
        <f t="shared" si="322"/>
        <v/>
      </c>
      <c r="AI1034" s="64" t="str">
        <f t="shared" si="320"/>
        <v/>
      </c>
      <c r="AJ1034" s="45" t="str">
        <f>IFERROR(IF(ISNUMBER('Opsparede løndele dec21-feb22'!K1032),AI1034+'Opsparede løndele dec21-feb22'!K1032,AI1034),"")</f>
        <v/>
      </c>
    </row>
    <row r="1035" spans="1:36" x14ac:dyDescent="0.25">
      <c r="A1035" s="50" t="str">
        <f t="shared" si="323"/>
        <v/>
      </c>
      <c r="B1035" s="5"/>
      <c r="C1035" s="6"/>
      <c r="D1035" s="7"/>
      <c r="E1035" s="8"/>
      <c r="F1035" s="8"/>
      <c r="G1035" s="58" t="str">
        <f t="shared" si="310"/>
        <v/>
      </c>
      <c r="H1035" s="58" t="str">
        <f t="shared" si="310"/>
        <v/>
      </c>
      <c r="I1035" s="58" t="str">
        <f t="shared" si="310"/>
        <v/>
      </c>
      <c r="K1035" s="100" t="str">
        <f t="shared" si="321"/>
        <v/>
      </c>
      <c r="U1035" s="101"/>
      <c r="V1035" s="63" t="str">
        <f t="shared" si="311"/>
        <v/>
      </c>
      <c r="W1035" s="63" t="str">
        <f t="shared" si="312"/>
        <v/>
      </c>
      <c r="X1035" s="63" t="str">
        <f t="shared" si="313"/>
        <v/>
      </c>
      <c r="Y1035" s="63" t="str">
        <f t="shared" si="314"/>
        <v/>
      </c>
      <c r="Z1035" s="63" t="str">
        <f t="shared" si="315"/>
        <v/>
      </c>
      <c r="AA1035" s="63" t="str">
        <f t="shared" si="316"/>
        <v/>
      </c>
      <c r="AB1035" s="37"/>
      <c r="AC1035" s="37"/>
      <c r="AD1035" s="37"/>
      <c r="AE1035" s="82" t="str">
        <f t="shared" si="317"/>
        <v/>
      </c>
      <c r="AF1035" s="82" t="str">
        <f t="shared" si="318"/>
        <v/>
      </c>
      <c r="AG1035" s="82" t="str">
        <f t="shared" si="319"/>
        <v/>
      </c>
      <c r="AH1035" s="125" t="str">
        <f t="shared" si="322"/>
        <v/>
      </c>
      <c r="AI1035" s="64" t="str">
        <f t="shared" si="320"/>
        <v/>
      </c>
      <c r="AJ1035" s="45" t="str">
        <f>IFERROR(IF(ISNUMBER('Opsparede løndele dec21-feb22'!K1033),AI1035+'Opsparede løndele dec21-feb22'!K1033,AI1035),"")</f>
        <v/>
      </c>
    </row>
    <row r="1036" spans="1:36" x14ac:dyDescent="0.25">
      <c r="A1036" s="50" t="str">
        <f t="shared" si="323"/>
        <v/>
      </c>
      <c r="B1036" s="5"/>
      <c r="C1036" s="6"/>
      <c r="D1036" s="7"/>
      <c r="E1036" s="8"/>
      <c r="F1036" s="8"/>
      <c r="G1036" s="58" t="str">
        <f t="shared" si="310"/>
        <v/>
      </c>
      <c r="H1036" s="58" t="str">
        <f t="shared" si="310"/>
        <v/>
      </c>
      <c r="I1036" s="58" t="str">
        <f t="shared" si="310"/>
        <v/>
      </c>
      <c r="K1036" s="100" t="str">
        <f t="shared" si="321"/>
        <v/>
      </c>
      <c r="U1036" s="101"/>
      <c r="V1036" s="63" t="str">
        <f t="shared" si="311"/>
        <v/>
      </c>
      <c r="W1036" s="63" t="str">
        <f t="shared" si="312"/>
        <v/>
      </c>
      <c r="X1036" s="63" t="str">
        <f t="shared" si="313"/>
        <v/>
      </c>
      <c r="Y1036" s="63" t="str">
        <f t="shared" si="314"/>
        <v/>
      </c>
      <c r="Z1036" s="63" t="str">
        <f t="shared" si="315"/>
        <v/>
      </c>
      <c r="AA1036" s="63" t="str">
        <f t="shared" si="316"/>
        <v/>
      </c>
      <c r="AB1036" s="37"/>
      <c r="AC1036" s="37"/>
      <c r="AD1036" s="37"/>
      <c r="AE1036" s="82" t="str">
        <f t="shared" si="317"/>
        <v/>
      </c>
      <c r="AF1036" s="82" t="str">
        <f t="shared" si="318"/>
        <v/>
      </c>
      <c r="AG1036" s="82" t="str">
        <f t="shared" si="319"/>
        <v/>
      </c>
      <c r="AH1036" s="125" t="str">
        <f t="shared" si="322"/>
        <v/>
      </c>
      <c r="AI1036" s="64" t="str">
        <f t="shared" si="320"/>
        <v/>
      </c>
      <c r="AJ1036" s="45" t="str">
        <f>IFERROR(IF(ISNUMBER('Opsparede løndele dec21-feb22'!K1034),AI1036+'Opsparede løndele dec21-feb22'!K1034,AI1036),"")</f>
        <v/>
      </c>
    </row>
    <row r="1037" spans="1:36" x14ac:dyDescent="0.25">
      <c r="A1037" s="50" t="str">
        <f t="shared" si="323"/>
        <v/>
      </c>
      <c r="B1037" s="5"/>
      <c r="C1037" s="6"/>
      <c r="D1037" s="7"/>
      <c r="E1037" s="8"/>
      <c r="F1037" s="8"/>
      <c r="G1037" s="58" t="str">
        <f t="shared" ref="G1037:I1046" si="324">IF(AND(ISNUMBER($E1037),ISNUMBER($F1037)),MAX(MIN(NETWORKDAYS(IF($E1037&lt;=VLOOKUP(G$6,Matrix_antal_dage,5,FALSE),VLOOKUP(G$6,Matrix_antal_dage,5,FALSE),$E1037),IF($F1037&gt;=VLOOKUP(G$6,Matrix_antal_dage,6,FALSE),VLOOKUP(G$6,Matrix_antal_dage,6,FALSE),$F1037),helligdage),VLOOKUP(G$6,Matrix_antal_dage,7,FALSE)),0),"")</f>
        <v/>
      </c>
      <c r="H1037" s="58" t="str">
        <f t="shared" si="324"/>
        <v/>
      </c>
      <c r="I1037" s="58" t="str">
        <f t="shared" si="324"/>
        <v/>
      </c>
      <c r="K1037" s="100" t="str">
        <f t="shared" si="321"/>
        <v/>
      </c>
      <c r="U1037" s="101"/>
      <c r="V1037" s="63" t="str">
        <f t="shared" si="311"/>
        <v/>
      </c>
      <c r="W1037" s="63" t="str">
        <f t="shared" si="312"/>
        <v/>
      </c>
      <c r="X1037" s="63" t="str">
        <f t="shared" si="313"/>
        <v/>
      </c>
      <c r="Y1037" s="63" t="str">
        <f t="shared" si="314"/>
        <v/>
      </c>
      <c r="Z1037" s="63" t="str">
        <f t="shared" si="315"/>
        <v/>
      </c>
      <c r="AA1037" s="63" t="str">
        <f t="shared" si="316"/>
        <v/>
      </c>
      <c r="AB1037" s="37"/>
      <c r="AC1037" s="37"/>
      <c r="AD1037" s="37"/>
      <c r="AE1037" s="82" t="str">
        <f t="shared" si="317"/>
        <v/>
      </c>
      <c r="AF1037" s="82" t="str">
        <f t="shared" si="318"/>
        <v/>
      </c>
      <c r="AG1037" s="82" t="str">
        <f t="shared" si="319"/>
        <v/>
      </c>
      <c r="AH1037" s="125" t="str">
        <f t="shared" si="322"/>
        <v/>
      </c>
      <c r="AI1037" s="64" t="str">
        <f t="shared" si="320"/>
        <v/>
      </c>
      <c r="AJ1037" s="45" t="str">
        <f>IFERROR(IF(ISNUMBER('Opsparede løndele dec21-feb22'!K1035),AI1037+'Opsparede løndele dec21-feb22'!K1035,AI1037),"")</f>
        <v/>
      </c>
    </row>
    <row r="1038" spans="1:36" x14ac:dyDescent="0.25">
      <c r="A1038" s="50" t="str">
        <f t="shared" si="323"/>
        <v/>
      </c>
      <c r="B1038" s="5"/>
      <c r="C1038" s="6"/>
      <c r="D1038" s="7"/>
      <c r="E1038" s="8"/>
      <c r="F1038" s="8"/>
      <c r="G1038" s="58" t="str">
        <f t="shared" si="324"/>
        <v/>
      </c>
      <c r="H1038" s="58" t="str">
        <f t="shared" si="324"/>
        <v/>
      </c>
      <c r="I1038" s="58" t="str">
        <f t="shared" si="324"/>
        <v/>
      </c>
      <c r="K1038" s="100" t="str">
        <f t="shared" si="321"/>
        <v/>
      </c>
      <c r="U1038" s="101"/>
      <c r="V1038" s="63" t="str">
        <f t="shared" si="311"/>
        <v/>
      </c>
      <c r="W1038" s="63" t="str">
        <f t="shared" si="312"/>
        <v/>
      </c>
      <c r="X1038" s="63" t="str">
        <f t="shared" si="313"/>
        <v/>
      </c>
      <c r="Y1038" s="63" t="str">
        <f t="shared" si="314"/>
        <v/>
      </c>
      <c r="Z1038" s="63" t="str">
        <f t="shared" si="315"/>
        <v/>
      </c>
      <c r="AA1038" s="63" t="str">
        <f t="shared" si="316"/>
        <v/>
      </c>
      <c r="AB1038" s="37"/>
      <c r="AC1038" s="37"/>
      <c r="AD1038" s="37"/>
      <c r="AE1038" s="82" t="str">
        <f t="shared" si="317"/>
        <v/>
      </c>
      <c r="AF1038" s="82" t="str">
        <f t="shared" si="318"/>
        <v/>
      </c>
      <c r="AG1038" s="82" t="str">
        <f t="shared" si="319"/>
        <v/>
      </c>
      <c r="AH1038" s="125" t="str">
        <f t="shared" si="322"/>
        <v/>
      </c>
      <c r="AI1038" s="64" t="str">
        <f t="shared" si="320"/>
        <v/>
      </c>
      <c r="AJ1038" s="45" t="str">
        <f>IFERROR(IF(ISNUMBER('Opsparede løndele dec21-feb22'!K1036),AI1038+'Opsparede løndele dec21-feb22'!K1036,AI1038),"")</f>
        <v/>
      </c>
    </row>
    <row r="1039" spans="1:36" x14ac:dyDescent="0.25">
      <c r="A1039" s="50" t="str">
        <f t="shared" si="323"/>
        <v/>
      </c>
      <c r="B1039" s="5"/>
      <c r="C1039" s="6"/>
      <c r="D1039" s="7"/>
      <c r="E1039" s="8"/>
      <c r="F1039" s="8"/>
      <c r="G1039" s="58" t="str">
        <f t="shared" si="324"/>
        <v/>
      </c>
      <c r="H1039" s="58" t="str">
        <f t="shared" si="324"/>
        <v/>
      </c>
      <c r="I1039" s="58" t="str">
        <f t="shared" si="324"/>
        <v/>
      </c>
      <c r="K1039" s="100" t="str">
        <f t="shared" si="321"/>
        <v/>
      </c>
      <c r="U1039" s="101"/>
      <c r="V1039" s="63" t="str">
        <f t="shared" si="311"/>
        <v/>
      </c>
      <c r="W1039" s="63" t="str">
        <f t="shared" si="312"/>
        <v/>
      </c>
      <c r="X1039" s="63" t="str">
        <f t="shared" si="313"/>
        <v/>
      </c>
      <c r="Y1039" s="63" t="str">
        <f t="shared" si="314"/>
        <v/>
      </c>
      <c r="Z1039" s="63" t="str">
        <f t="shared" si="315"/>
        <v/>
      </c>
      <c r="AA1039" s="63" t="str">
        <f t="shared" si="316"/>
        <v/>
      </c>
      <c r="AB1039" s="37"/>
      <c r="AC1039" s="37"/>
      <c r="AD1039" s="37"/>
      <c r="AE1039" s="82" t="str">
        <f t="shared" si="317"/>
        <v/>
      </c>
      <c r="AF1039" s="82" t="str">
        <f t="shared" si="318"/>
        <v/>
      </c>
      <c r="AG1039" s="82" t="str">
        <f t="shared" si="319"/>
        <v/>
      </c>
      <c r="AH1039" s="125" t="str">
        <f t="shared" si="322"/>
        <v/>
      </c>
      <c r="AI1039" s="64" t="str">
        <f t="shared" si="320"/>
        <v/>
      </c>
      <c r="AJ1039" s="45" t="str">
        <f>IFERROR(IF(ISNUMBER('Opsparede løndele dec21-feb22'!K1037),AI1039+'Opsparede løndele dec21-feb22'!K1037,AI1039),"")</f>
        <v/>
      </c>
    </row>
    <row r="1040" spans="1:36" x14ac:dyDescent="0.25">
      <c r="A1040" s="50" t="str">
        <f t="shared" si="323"/>
        <v/>
      </c>
      <c r="B1040" s="5"/>
      <c r="C1040" s="6"/>
      <c r="D1040" s="7"/>
      <c r="E1040" s="8"/>
      <c r="F1040" s="8"/>
      <c r="G1040" s="58" t="str">
        <f t="shared" si="324"/>
        <v/>
      </c>
      <c r="H1040" s="58" t="str">
        <f t="shared" si="324"/>
        <v/>
      </c>
      <c r="I1040" s="58" t="str">
        <f t="shared" si="324"/>
        <v/>
      </c>
      <c r="K1040" s="100" t="str">
        <f t="shared" si="321"/>
        <v/>
      </c>
      <c r="U1040" s="101"/>
      <c r="V1040" s="63" t="str">
        <f t="shared" si="311"/>
        <v/>
      </c>
      <c r="W1040" s="63" t="str">
        <f t="shared" si="312"/>
        <v/>
      </c>
      <c r="X1040" s="63" t="str">
        <f t="shared" si="313"/>
        <v/>
      </c>
      <c r="Y1040" s="63" t="str">
        <f t="shared" si="314"/>
        <v/>
      </c>
      <c r="Z1040" s="63" t="str">
        <f t="shared" si="315"/>
        <v/>
      </c>
      <c r="AA1040" s="63" t="str">
        <f t="shared" si="316"/>
        <v/>
      </c>
      <c r="AB1040" s="37"/>
      <c r="AC1040" s="37"/>
      <c r="AD1040" s="37"/>
      <c r="AE1040" s="82" t="str">
        <f t="shared" si="317"/>
        <v/>
      </c>
      <c r="AF1040" s="82" t="str">
        <f t="shared" si="318"/>
        <v/>
      </c>
      <c r="AG1040" s="82" t="str">
        <f t="shared" si="319"/>
        <v/>
      </c>
      <c r="AH1040" s="125" t="str">
        <f t="shared" si="322"/>
        <v/>
      </c>
      <c r="AI1040" s="64" t="str">
        <f t="shared" si="320"/>
        <v/>
      </c>
      <c r="AJ1040" s="45" t="str">
        <f>IFERROR(IF(ISNUMBER('Opsparede løndele dec21-feb22'!K1038),AI1040+'Opsparede løndele dec21-feb22'!K1038,AI1040),"")</f>
        <v/>
      </c>
    </row>
    <row r="1041" spans="1:36" x14ac:dyDescent="0.25">
      <c r="A1041" s="50" t="str">
        <f t="shared" si="323"/>
        <v/>
      </c>
      <c r="B1041" s="5"/>
      <c r="C1041" s="6"/>
      <c r="D1041" s="7"/>
      <c r="E1041" s="8"/>
      <c r="F1041" s="8"/>
      <c r="G1041" s="58" t="str">
        <f t="shared" si="324"/>
        <v/>
      </c>
      <c r="H1041" s="58" t="str">
        <f t="shared" si="324"/>
        <v/>
      </c>
      <c r="I1041" s="58" t="str">
        <f t="shared" si="324"/>
        <v/>
      </c>
      <c r="K1041" s="100" t="str">
        <f t="shared" si="321"/>
        <v/>
      </c>
      <c r="U1041" s="101"/>
      <c r="V1041" s="63" t="str">
        <f t="shared" si="311"/>
        <v/>
      </c>
      <c r="W1041" s="63" t="str">
        <f t="shared" si="312"/>
        <v/>
      </c>
      <c r="X1041" s="63" t="str">
        <f t="shared" si="313"/>
        <v/>
      </c>
      <c r="Y1041" s="63" t="str">
        <f t="shared" si="314"/>
        <v/>
      </c>
      <c r="Z1041" s="63" t="str">
        <f t="shared" si="315"/>
        <v/>
      </c>
      <c r="AA1041" s="63" t="str">
        <f t="shared" si="316"/>
        <v/>
      </c>
      <c r="AB1041" s="37"/>
      <c r="AC1041" s="37"/>
      <c r="AD1041" s="37"/>
      <c r="AE1041" s="82" t="str">
        <f t="shared" si="317"/>
        <v/>
      </c>
      <c r="AF1041" s="82" t="str">
        <f t="shared" si="318"/>
        <v/>
      </c>
      <c r="AG1041" s="82" t="str">
        <f t="shared" si="319"/>
        <v/>
      </c>
      <c r="AH1041" s="125" t="str">
        <f t="shared" si="322"/>
        <v/>
      </c>
      <c r="AI1041" s="64" t="str">
        <f t="shared" si="320"/>
        <v/>
      </c>
      <c r="AJ1041" s="45" t="str">
        <f>IFERROR(IF(ISNUMBER('Opsparede løndele dec21-feb22'!K1039),AI1041+'Opsparede løndele dec21-feb22'!K1039,AI1041),"")</f>
        <v/>
      </c>
    </row>
    <row r="1042" spans="1:36" x14ac:dyDescent="0.25">
      <c r="A1042" s="50" t="str">
        <f t="shared" si="323"/>
        <v/>
      </c>
      <c r="B1042" s="5"/>
      <c r="C1042" s="6"/>
      <c r="D1042" s="7"/>
      <c r="E1042" s="8"/>
      <c r="F1042" s="8"/>
      <c r="G1042" s="58" t="str">
        <f t="shared" si="324"/>
        <v/>
      </c>
      <c r="H1042" s="58" t="str">
        <f t="shared" si="324"/>
        <v/>
      </c>
      <c r="I1042" s="58" t="str">
        <f t="shared" si="324"/>
        <v/>
      </c>
      <c r="K1042" s="100" t="str">
        <f t="shared" si="321"/>
        <v/>
      </c>
      <c r="U1042" s="101"/>
      <c r="V1042" s="63" t="str">
        <f t="shared" si="311"/>
        <v/>
      </c>
      <c r="W1042" s="63" t="str">
        <f t="shared" si="312"/>
        <v/>
      </c>
      <c r="X1042" s="63" t="str">
        <f t="shared" si="313"/>
        <v/>
      </c>
      <c r="Y1042" s="63" t="str">
        <f t="shared" si="314"/>
        <v/>
      </c>
      <c r="Z1042" s="63" t="str">
        <f t="shared" si="315"/>
        <v/>
      </c>
      <c r="AA1042" s="63" t="str">
        <f t="shared" si="316"/>
        <v/>
      </c>
      <c r="AB1042" s="37"/>
      <c r="AC1042" s="37"/>
      <c r="AD1042" s="37"/>
      <c r="AE1042" s="82" t="str">
        <f t="shared" si="317"/>
        <v/>
      </c>
      <c r="AF1042" s="82" t="str">
        <f t="shared" si="318"/>
        <v/>
      </c>
      <c r="AG1042" s="82" t="str">
        <f t="shared" si="319"/>
        <v/>
      </c>
      <c r="AH1042" s="125" t="str">
        <f t="shared" si="322"/>
        <v/>
      </c>
      <c r="AI1042" s="64" t="str">
        <f t="shared" si="320"/>
        <v/>
      </c>
      <c r="AJ1042" s="45" t="str">
        <f>IFERROR(IF(ISNUMBER('Opsparede løndele dec21-feb22'!K1040),AI1042+'Opsparede løndele dec21-feb22'!K1040,AI1042),"")</f>
        <v/>
      </c>
    </row>
    <row r="1043" spans="1:36" x14ac:dyDescent="0.25">
      <c r="A1043" s="50" t="str">
        <f t="shared" si="323"/>
        <v/>
      </c>
      <c r="B1043" s="5"/>
      <c r="C1043" s="6"/>
      <c r="D1043" s="7"/>
      <c r="E1043" s="8"/>
      <c r="F1043" s="8"/>
      <c r="G1043" s="58" t="str">
        <f t="shared" si="324"/>
        <v/>
      </c>
      <c r="H1043" s="58" t="str">
        <f t="shared" si="324"/>
        <v/>
      </c>
      <c r="I1043" s="58" t="str">
        <f t="shared" si="324"/>
        <v/>
      </c>
      <c r="K1043" s="100" t="str">
        <f t="shared" si="321"/>
        <v/>
      </c>
      <c r="U1043" s="101"/>
      <c r="V1043" s="63" t="str">
        <f t="shared" si="311"/>
        <v/>
      </c>
      <c r="W1043" s="63" t="str">
        <f t="shared" si="312"/>
        <v/>
      </c>
      <c r="X1043" s="63" t="str">
        <f t="shared" si="313"/>
        <v/>
      </c>
      <c r="Y1043" s="63" t="str">
        <f t="shared" si="314"/>
        <v/>
      </c>
      <c r="Z1043" s="63" t="str">
        <f t="shared" si="315"/>
        <v/>
      </c>
      <c r="AA1043" s="63" t="str">
        <f t="shared" si="316"/>
        <v/>
      </c>
      <c r="AB1043" s="37"/>
      <c r="AC1043" s="37"/>
      <c r="AD1043" s="37"/>
      <c r="AE1043" s="82" t="str">
        <f t="shared" si="317"/>
        <v/>
      </c>
      <c r="AF1043" s="82" t="str">
        <f t="shared" si="318"/>
        <v/>
      </c>
      <c r="AG1043" s="82" t="str">
        <f t="shared" si="319"/>
        <v/>
      </c>
      <c r="AH1043" s="125" t="str">
        <f t="shared" si="322"/>
        <v/>
      </c>
      <c r="AI1043" s="64" t="str">
        <f t="shared" si="320"/>
        <v/>
      </c>
      <c r="AJ1043" s="45" t="str">
        <f>IFERROR(IF(ISNUMBER('Opsparede løndele dec21-feb22'!K1041),AI1043+'Opsparede løndele dec21-feb22'!K1041,AI1043),"")</f>
        <v/>
      </c>
    </row>
    <row r="1044" spans="1:36" x14ac:dyDescent="0.25">
      <c r="A1044" s="50" t="str">
        <f t="shared" si="323"/>
        <v/>
      </c>
      <c r="B1044" s="5"/>
      <c r="C1044" s="6"/>
      <c r="D1044" s="7"/>
      <c r="E1044" s="8"/>
      <c r="F1044" s="8"/>
      <c r="G1044" s="58" t="str">
        <f t="shared" si="324"/>
        <v/>
      </c>
      <c r="H1044" s="58" t="str">
        <f t="shared" si="324"/>
        <v/>
      </c>
      <c r="I1044" s="58" t="str">
        <f t="shared" si="324"/>
        <v/>
      </c>
      <c r="K1044" s="100" t="str">
        <f t="shared" si="321"/>
        <v/>
      </c>
      <c r="U1044" s="101"/>
      <c r="V1044" s="63" t="str">
        <f t="shared" si="311"/>
        <v/>
      </c>
      <c r="W1044" s="63" t="str">
        <f t="shared" si="312"/>
        <v/>
      </c>
      <c r="X1044" s="63" t="str">
        <f t="shared" si="313"/>
        <v/>
      </c>
      <c r="Y1044" s="63" t="str">
        <f t="shared" si="314"/>
        <v/>
      </c>
      <c r="Z1044" s="63" t="str">
        <f t="shared" si="315"/>
        <v/>
      </c>
      <c r="AA1044" s="63" t="str">
        <f t="shared" si="316"/>
        <v/>
      </c>
      <c r="AB1044" s="37"/>
      <c r="AC1044" s="37"/>
      <c r="AD1044" s="37"/>
      <c r="AE1044" s="82" t="str">
        <f t="shared" si="317"/>
        <v/>
      </c>
      <c r="AF1044" s="82" t="str">
        <f t="shared" si="318"/>
        <v/>
      </c>
      <c r="AG1044" s="82" t="str">
        <f t="shared" si="319"/>
        <v/>
      </c>
      <c r="AH1044" s="125" t="str">
        <f t="shared" si="322"/>
        <v/>
      </c>
      <c r="AI1044" s="64" t="str">
        <f t="shared" si="320"/>
        <v/>
      </c>
      <c r="AJ1044" s="45" t="str">
        <f>IFERROR(IF(ISNUMBER('Opsparede løndele dec21-feb22'!K1042),AI1044+'Opsparede løndele dec21-feb22'!K1042,AI1044),"")</f>
        <v/>
      </c>
    </row>
    <row r="1045" spans="1:36" x14ac:dyDescent="0.25">
      <c r="A1045" s="50" t="str">
        <f t="shared" si="323"/>
        <v/>
      </c>
      <c r="B1045" s="5"/>
      <c r="C1045" s="6"/>
      <c r="D1045" s="7"/>
      <c r="E1045" s="8"/>
      <c r="F1045" s="8"/>
      <c r="G1045" s="58" t="str">
        <f t="shared" si="324"/>
        <v/>
      </c>
      <c r="H1045" s="58" t="str">
        <f t="shared" si="324"/>
        <v/>
      </c>
      <c r="I1045" s="58" t="str">
        <f t="shared" si="324"/>
        <v/>
      </c>
      <c r="K1045" s="100" t="str">
        <f t="shared" si="321"/>
        <v/>
      </c>
      <c r="U1045" s="101"/>
      <c r="V1045" s="63" t="str">
        <f t="shared" si="311"/>
        <v/>
      </c>
      <c r="W1045" s="63" t="str">
        <f t="shared" si="312"/>
        <v/>
      </c>
      <c r="X1045" s="63" t="str">
        <f t="shared" si="313"/>
        <v/>
      </c>
      <c r="Y1045" s="63" t="str">
        <f t="shared" si="314"/>
        <v/>
      </c>
      <c r="Z1045" s="63" t="str">
        <f t="shared" si="315"/>
        <v/>
      </c>
      <c r="AA1045" s="63" t="str">
        <f t="shared" si="316"/>
        <v/>
      </c>
      <c r="AB1045" s="37"/>
      <c r="AC1045" s="37"/>
      <c r="AD1045" s="37"/>
      <c r="AE1045" s="82" t="str">
        <f t="shared" si="317"/>
        <v/>
      </c>
      <c r="AF1045" s="82" t="str">
        <f t="shared" si="318"/>
        <v/>
      </c>
      <c r="AG1045" s="82" t="str">
        <f t="shared" si="319"/>
        <v/>
      </c>
      <c r="AH1045" s="125" t="str">
        <f t="shared" si="322"/>
        <v/>
      </c>
      <c r="AI1045" s="64" t="str">
        <f t="shared" si="320"/>
        <v/>
      </c>
      <c r="AJ1045" s="45" t="str">
        <f>IFERROR(IF(ISNUMBER('Opsparede løndele dec21-feb22'!K1043),AI1045+'Opsparede løndele dec21-feb22'!K1043,AI1045),"")</f>
        <v/>
      </c>
    </row>
    <row r="1046" spans="1:36" x14ac:dyDescent="0.25">
      <c r="A1046" s="50" t="str">
        <f t="shared" si="323"/>
        <v/>
      </c>
      <c r="B1046" s="5"/>
      <c r="C1046" s="6"/>
      <c r="D1046" s="7"/>
      <c r="E1046" s="8"/>
      <c r="F1046" s="8"/>
      <c r="G1046" s="58" t="str">
        <f t="shared" si="324"/>
        <v/>
      </c>
      <c r="H1046" s="58" t="str">
        <f t="shared" si="324"/>
        <v/>
      </c>
      <c r="I1046" s="58" t="str">
        <f t="shared" si="324"/>
        <v/>
      </c>
      <c r="K1046" s="100" t="str">
        <f t="shared" si="321"/>
        <v/>
      </c>
      <c r="U1046" s="101"/>
      <c r="V1046" s="63" t="str">
        <f t="shared" si="311"/>
        <v/>
      </c>
      <c r="W1046" s="63" t="str">
        <f t="shared" si="312"/>
        <v/>
      </c>
      <c r="X1046" s="63" t="str">
        <f t="shared" si="313"/>
        <v/>
      </c>
      <c r="Y1046" s="63" t="str">
        <f t="shared" si="314"/>
        <v/>
      </c>
      <c r="Z1046" s="63" t="str">
        <f t="shared" si="315"/>
        <v/>
      </c>
      <c r="AA1046" s="63" t="str">
        <f t="shared" si="316"/>
        <v/>
      </c>
      <c r="AB1046" s="37"/>
      <c r="AC1046" s="37"/>
      <c r="AD1046" s="37"/>
      <c r="AE1046" s="82" t="str">
        <f t="shared" si="317"/>
        <v/>
      </c>
      <c r="AF1046" s="82" t="str">
        <f t="shared" si="318"/>
        <v/>
      </c>
      <c r="AG1046" s="82" t="str">
        <f t="shared" si="319"/>
        <v/>
      </c>
      <c r="AH1046" s="125" t="str">
        <f t="shared" si="322"/>
        <v/>
      </c>
      <c r="AI1046" s="64" t="str">
        <f t="shared" si="320"/>
        <v/>
      </c>
      <c r="AJ1046" s="45" t="str">
        <f>IFERROR(IF(ISNUMBER('Opsparede løndele dec21-feb22'!K1044),AI1046+'Opsparede løndele dec21-feb22'!K1044,AI1046),"")</f>
        <v/>
      </c>
    </row>
    <row r="1047" spans="1:36" x14ac:dyDescent="0.25">
      <c r="A1047" s="50" t="str">
        <f t="shared" si="323"/>
        <v/>
      </c>
      <c r="B1047" s="5"/>
      <c r="C1047" s="6"/>
      <c r="D1047" s="7"/>
      <c r="E1047" s="8"/>
      <c r="F1047" s="8"/>
      <c r="G1047" s="58" t="str">
        <f t="shared" ref="G1047:I1056" si="325">IF(AND(ISNUMBER($E1047),ISNUMBER($F1047)),MAX(MIN(NETWORKDAYS(IF($E1047&lt;=VLOOKUP(G$6,Matrix_antal_dage,5,FALSE),VLOOKUP(G$6,Matrix_antal_dage,5,FALSE),$E1047),IF($F1047&gt;=VLOOKUP(G$6,Matrix_antal_dage,6,FALSE),VLOOKUP(G$6,Matrix_antal_dage,6,FALSE),$F1047),helligdage),VLOOKUP(G$6,Matrix_antal_dage,7,FALSE)),0),"")</f>
        <v/>
      </c>
      <c r="H1047" s="58" t="str">
        <f t="shared" si="325"/>
        <v/>
      </c>
      <c r="I1047" s="58" t="str">
        <f t="shared" si="325"/>
        <v/>
      </c>
      <c r="K1047" s="100" t="str">
        <f t="shared" si="321"/>
        <v/>
      </c>
      <c r="U1047" s="101"/>
      <c r="V1047" s="63" t="str">
        <f t="shared" si="311"/>
        <v/>
      </c>
      <c r="W1047" s="63" t="str">
        <f t="shared" si="312"/>
        <v/>
      </c>
      <c r="X1047" s="63" t="str">
        <f t="shared" si="313"/>
        <v/>
      </c>
      <c r="Y1047" s="63" t="str">
        <f t="shared" si="314"/>
        <v/>
      </c>
      <c r="Z1047" s="63" t="str">
        <f t="shared" si="315"/>
        <v/>
      </c>
      <c r="AA1047" s="63" t="str">
        <f t="shared" si="316"/>
        <v/>
      </c>
      <c r="AB1047" s="37"/>
      <c r="AC1047" s="37"/>
      <c r="AD1047" s="37"/>
      <c r="AE1047" s="82" t="str">
        <f t="shared" si="317"/>
        <v/>
      </c>
      <c r="AF1047" s="82" t="str">
        <f t="shared" si="318"/>
        <v/>
      </c>
      <c r="AG1047" s="82" t="str">
        <f t="shared" si="319"/>
        <v/>
      </c>
      <c r="AH1047" s="125" t="str">
        <f t="shared" si="322"/>
        <v/>
      </c>
      <c r="AI1047" s="64" t="str">
        <f t="shared" si="320"/>
        <v/>
      </c>
      <c r="AJ1047" s="45" t="str">
        <f>IFERROR(IF(ISNUMBER('Opsparede løndele dec21-feb22'!K1045),AI1047+'Opsparede løndele dec21-feb22'!K1045,AI1047),"")</f>
        <v/>
      </c>
    </row>
    <row r="1048" spans="1:36" x14ac:dyDescent="0.25">
      <c r="A1048" s="50" t="str">
        <f t="shared" si="323"/>
        <v/>
      </c>
      <c r="B1048" s="5"/>
      <c r="C1048" s="6"/>
      <c r="D1048" s="7"/>
      <c r="E1048" s="8"/>
      <c r="F1048" s="8"/>
      <c r="G1048" s="58" t="str">
        <f t="shared" si="325"/>
        <v/>
      </c>
      <c r="H1048" s="58" t="str">
        <f t="shared" si="325"/>
        <v/>
      </c>
      <c r="I1048" s="58" t="str">
        <f t="shared" si="325"/>
        <v/>
      </c>
      <c r="K1048" s="100" t="str">
        <f t="shared" si="321"/>
        <v/>
      </c>
      <c r="U1048" s="101"/>
      <c r="V1048" s="63" t="str">
        <f t="shared" si="311"/>
        <v/>
      </c>
      <c r="W1048" s="63" t="str">
        <f t="shared" si="312"/>
        <v/>
      </c>
      <c r="X1048" s="63" t="str">
        <f t="shared" si="313"/>
        <v/>
      </c>
      <c r="Y1048" s="63" t="str">
        <f t="shared" si="314"/>
        <v/>
      </c>
      <c r="Z1048" s="63" t="str">
        <f t="shared" si="315"/>
        <v/>
      </c>
      <c r="AA1048" s="63" t="str">
        <f t="shared" si="316"/>
        <v/>
      </c>
      <c r="AB1048" s="37"/>
      <c r="AC1048" s="37"/>
      <c r="AD1048" s="37"/>
      <c r="AE1048" s="82" t="str">
        <f t="shared" si="317"/>
        <v/>
      </c>
      <c r="AF1048" s="82" t="str">
        <f t="shared" si="318"/>
        <v/>
      </c>
      <c r="AG1048" s="82" t="str">
        <f t="shared" si="319"/>
        <v/>
      </c>
      <c r="AH1048" s="125" t="str">
        <f t="shared" si="322"/>
        <v/>
      </c>
      <c r="AI1048" s="64" t="str">
        <f t="shared" si="320"/>
        <v/>
      </c>
      <c r="AJ1048" s="45" t="str">
        <f>IFERROR(IF(ISNUMBER('Opsparede løndele dec21-feb22'!K1046),AI1048+'Opsparede løndele dec21-feb22'!K1046,AI1048),"")</f>
        <v/>
      </c>
    </row>
    <row r="1049" spans="1:36" x14ac:dyDescent="0.25">
      <c r="A1049" s="50" t="str">
        <f t="shared" si="323"/>
        <v/>
      </c>
      <c r="B1049" s="5"/>
      <c r="C1049" s="6"/>
      <c r="D1049" s="7"/>
      <c r="E1049" s="8"/>
      <c r="F1049" s="8"/>
      <c r="G1049" s="58" t="str">
        <f t="shared" si="325"/>
        <v/>
      </c>
      <c r="H1049" s="58" t="str">
        <f t="shared" si="325"/>
        <v/>
      </c>
      <c r="I1049" s="58" t="str">
        <f t="shared" si="325"/>
        <v/>
      </c>
      <c r="K1049" s="100" t="str">
        <f t="shared" si="321"/>
        <v/>
      </c>
      <c r="U1049" s="101"/>
      <c r="V1049" s="63" t="str">
        <f t="shared" si="311"/>
        <v/>
      </c>
      <c r="W1049" s="63" t="str">
        <f t="shared" si="312"/>
        <v/>
      </c>
      <c r="X1049" s="63" t="str">
        <f t="shared" si="313"/>
        <v/>
      </c>
      <c r="Y1049" s="63" t="str">
        <f t="shared" si="314"/>
        <v/>
      </c>
      <c r="Z1049" s="63" t="str">
        <f t="shared" si="315"/>
        <v/>
      </c>
      <c r="AA1049" s="63" t="str">
        <f t="shared" si="316"/>
        <v/>
      </c>
      <c r="AB1049" s="37"/>
      <c r="AC1049" s="37"/>
      <c r="AD1049" s="37"/>
      <c r="AE1049" s="82" t="str">
        <f t="shared" si="317"/>
        <v/>
      </c>
      <c r="AF1049" s="82" t="str">
        <f t="shared" si="318"/>
        <v/>
      </c>
      <c r="AG1049" s="82" t="str">
        <f t="shared" si="319"/>
        <v/>
      </c>
      <c r="AH1049" s="125" t="str">
        <f t="shared" si="322"/>
        <v/>
      </c>
      <c r="AI1049" s="64" t="str">
        <f t="shared" si="320"/>
        <v/>
      </c>
      <c r="AJ1049" s="45" t="str">
        <f>IFERROR(IF(ISNUMBER('Opsparede løndele dec21-feb22'!K1047),AI1049+'Opsparede løndele dec21-feb22'!K1047,AI1049),"")</f>
        <v/>
      </c>
    </row>
    <row r="1050" spans="1:36" x14ac:dyDescent="0.25">
      <c r="A1050" s="50" t="str">
        <f t="shared" si="323"/>
        <v/>
      </c>
      <c r="B1050" s="5"/>
      <c r="C1050" s="6"/>
      <c r="D1050" s="7"/>
      <c r="E1050" s="8"/>
      <c r="F1050" s="8"/>
      <c r="G1050" s="58" t="str">
        <f t="shared" si="325"/>
        <v/>
      </c>
      <c r="H1050" s="58" t="str">
        <f t="shared" si="325"/>
        <v/>
      </c>
      <c r="I1050" s="58" t="str">
        <f t="shared" si="325"/>
        <v/>
      </c>
      <c r="K1050" s="100" t="str">
        <f t="shared" si="321"/>
        <v/>
      </c>
      <c r="U1050" s="101"/>
      <c r="V1050" s="63" t="str">
        <f t="shared" si="311"/>
        <v/>
      </c>
      <c r="W1050" s="63" t="str">
        <f t="shared" si="312"/>
        <v/>
      </c>
      <c r="X1050" s="63" t="str">
        <f t="shared" si="313"/>
        <v/>
      </c>
      <c r="Y1050" s="63" t="str">
        <f t="shared" si="314"/>
        <v/>
      </c>
      <c r="Z1050" s="63" t="str">
        <f t="shared" si="315"/>
        <v/>
      </c>
      <c r="AA1050" s="63" t="str">
        <f t="shared" si="316"/>
        <v/>
      </c>
      <c r="AB1050" s="37"/>
      <c r="AC1050" s="37"/>
      <c r="AD1050" s="37"/>
      <c r="AE1050" s="82" t="str">
        <f t="shared" si="317"/>
        <v/>
      </c>
      <c r="AF1050" s="82" t="str">
        <f t="shared" si="318"/>
        <v/>
      </c>
      <c r="AG1050" s="82" t="str">
        <f t="shared" si="319"/>
        <v/>
      </c>
      <c r="AH1050" s="125" t="str">
        <f t="shared" si="322"/>
        <v/>
      </c>
      <c r="AI1050" s="64" t="str">
        <f t="shared" si="320"/>
        <v/>
      </c>
      <c r="AJ1050" s="45" t="str">
        <f>IFERROR(IF(ISNUMBER('Opsparede løndele dec21-feb22'!K1048),AI1050+'Opsparede løndele dec21-feb22'!K1048,AI1050),"")</f>
        <v/>
      </c>
    </row>
    <row r="1051" spans="1:36" x14ac:dyDescent="0.25">
      <c r="A1051" s="50" t="str">
        <f t="shared" si="323"/>
        <v/>
      </c>
      <c r="B1051" s="5"/>
      <c r="C1051" s="6"/>
      <c r="D1051" s="7"/>
      <c r="E1051" s="8"/>
      <c r="F1051" s="8"/>
      <c r="G1051" s="58" t="str">
        <f t="shared" si="325"/>
        <v/>
      </c>
      <c r="H1051" s="58" t="str">
        <f t="shared" si="325"/>
        <v/>
      </c>
      <c r="I1051" s="58" t="str">
        <f t="shared" si="325"/>
        <v/>
      </c>
      <c r="K1051" s="100" t="str">
        <f t="shared" si="321"/>
        <v/>
      </c>
      <c r="U1051" s="101"/>
      <c r="V1051" s="63" t="str">
        <f t="shared" si="311"/>
        <v/>
      </c>
      <c r="W1051" s="63" t="str">
        <f t="shared" si="312"/>
        <v/>
      </c>
      <c r="X1051" s="63" t="str">
        <f t="shared" si="313"/>
        <v/>
      </c>
      <c r="Y1051" s="63" t="str">
        <f t="shared" si="314"/>
        <v/>
      </c>
      <c r="Z1051" s="63" t="str">
        <f t="shared" si="315"/>
        <v/>
      </c>
      <c r="AA1051" s="63" t="str">
        <f t="shared" si="316"/>
        <v/>
      </c>
      <c r="AB1051" s="37"/>
      <c r="AC1051" s="37"/>
      <c r="AD1051" s="37"/>
      <c r="AE1051" s="82" t="str">
        <f t="shared" si="317"/>
        <v/>
      </c>
      <c r="AF1051" s="82" t="str">
        <f t="shared" si="318"/>
        <v/>
      </c>
      <c r="AG1051" s="82" t="str">
        <f t="shared" si="319"/>
        <v/>
      </c>
      <c r="AH1051" s="125" t="str">
        <f t="shared" si="322"/>
        <v/>
      </c>
      <c r="AI1051" s="64" t="str">
        <f t="shared" si="320"/>
        <v/>
      </c>
      <c r="AJ1051" s="45" t="str">
        <f>IFERROR(IF(ISNUMBER('Opsparede løndele dec21-feb22'!K1049),AI1051+'Opsparede løndele dec21-feb22'!K1049,AI1051),"")</f>
        <v/>
      </c>
    </row>
    <row r="1052" spans="1:36" x14ac:dyDescent="0.25">
      <c r="A1052" s="50" t="str">
        <f t="shared" si="323"/>
        <v/>
      </c>
      <c r="B1052" s="5"/>
      <c r="C1052" s="6"/>
      <c r="D1052" s="7"/>
      <c r="E1052" s="8"/>
      <c r="F1052" s="8"/>
      <c r="G1052" s="58" t="str">
        <f t="shared" si="325"/>
        <v/>
      </c>
      <c r="H1052" s="58" t="str">
        <f t="shared" si="325"/>
        <v/>
      </c>
      <c r="I1052" s="58" t="str">
        <f t="shared" si="325"/>
        <v/>
      </c>
      <c r="K1052" s="100" t="str">
        <f t="shared" si="321"/>
        <v/>
      </c>
      <c r="U1052" s="101"/>
      <c r="V1052" s="63" t="str">
        <f t="shared" si="311"/>
        <v/>
      </c>
      <c r="W1052" s="63" t="str">
        <f t="shared" si="312"/>
        <v/>
      </c>
      <c r="X1052" s="63" t="str">
        <f t="shared" si="313"/>
        <v/>
      </c>
      <c r="Y1052" s="63" t="str">
        <f t="shared" si="314"/>
        <v/>
      </c>
      <c r="Z1052" s="63" t="str">
        <f t="shared" si="315"/>
        <v/>
      </c>
      <c r="AA1052" s="63" t="str">
        <f t="shared" si="316"/>
        <v/>
      </c>
      <c r="AB1052" s="37"/>
      <c r="AC1052" s="37"/>
      <c r="AD1052" s="37"/>
      <c r="AE1052" s="82" t="str">
        <f t="shared" si="317"/>
        <v/>
      </c>
      <c r="AF1052" s="82" t="str">
        <f t="shared" si="318"/>
        <v/>
      </c>
      <c r="AG1052" s="82" t="str">
        <f t="shared" si="319"/>
        <v/>
      </c>
      <c r="AH1052" s="125" t="str">
        <f t="shared" si="322"/>
        <v/>
      </c>
      <c r="AI1052" s="64" t="str">
        <f t="shared" si="320"/>
        <v/>
      </c>
      <c r="AJ1052" s="45" t="str">
        <f>IFERROR(IF(ISNUMBER('Opsparede løndele dec21-feb22'!K1050),AI1052+'Opsparede løndele dec21-feb22'!K1050,AI1052),"")</f>
        <v/>
      </c>
    </row>
    <row r="1053" spans="1:36" x14ac:dyDescent="0.25">
      <c r="A1053" s="50" t="str">
        <f t="shared" si="323"/>
        <v/>
      </c>
      <c r="B1053" s="5"/>
      <c r="C1053" s="6"/>
      <c r="D1053" s="7"/>
      <c r="E1053" s="8"/>
      <c r="F1053" s="8"/>
      <c r="G1053" s="58" t="str">
        <f t="shared" si="325"/>
        <v/>
      </c>
      <c r="H1053" s="58" t="str">
        <f t="shared" si="325"/>
        <v/>
      </c>
      <c r="I1053" s="58" t="str">
        <f t="shared" si="325"/>
        <v/>
      </c>
      <c r="K1053" s="100" t="str">
        <f t="shared" si="321"/>
        <v/>
      </c>
      <c r="U1053" s="101"/>
      <c r="V1053" s="63" t="str">
        <f t="shared" si="311"/>
        <v/>
      </c>
      <c r="W1053" s="63" t="str">
        <f t="shared" si="312"/>
        <v/>
      </c>
      <c r="X1053" s="63" t="str">
        <f t="shared" si="313"/>
        <v/>
      </c>
      <c r="Y1053" s="63" t="str">
        <f t="shared" si="314"/>
        <v/>
      </c>
      <c r="Z1053" s="63" t="str">
        <f t="shared" si="315"/>
        <v/>
      </c>
      <c r="AA1053" s="63" t="str">
        <f t="shared" si="316"/>
        <v/>
      </c>
      <c r="AB1053" s="37"/>
      <c r="AC1053" s="37"/>
      <c r="AD1053" s="37"/>
      <c r="AE1053" s="82" t="str">
        <f t="shared" si="317"/>
        <v/>
      </c>
      <c r="AF1053" s="82" t="str">
        <f t="shared" si="318"/>
        <v/>
      </c>
      <c r="AG1053" s="82" t="str">
        <f t="shared" si="319"/>
        <v/>
      </c>
      <c r="AH1053" s="125" t="str">
        <f t="shared" si="322"/>
        <v/>
      </c>
      <c r="AI1053" s="64" t="str">
        <f t="shared" si="320"/>
        <v/>
      </c>
      <c r="AJ1053" s="45" t="str">
        <f>IFERROR(IF(ISNUMBER('Opsparede løndele dec21-feb22'!K1051),AI1053+'Opsparede løndele dec21-feb22'!K1051,AI1053),"")</f>
        <v/>
      </c>
    </row>
    <row r="1054" spans="1:36" x14ac:dyDescent="0.25">
      <c r="A1054" s="50" t="str">
        <f t="shared" si="323"/>
        <v/>
      </c>
      <c r="B1054" s="5"/>
      <c r="C1054" s="6"/>
      <c r="D1054" s="7"/>
      <c r="E1054" s="8"/>
      <c r="F1054" s="8"/>
      <c r="G1054" s="58" t="str">
        <f t="shared" si="325"/>
        <v/>
      </c>
      <c r="H1054" s="58" t="str">
        <f t="shared" si="325"/>
        <v/>
      </c>
      <c r="I1054" s="58" t="str">
        <f t="shared" si="325"/>
        <v/>
      </c>
      <c r="K1054" s="100" t="str">
        <f t="shared" si="321"/>
        <v/>
      </c>
      <c r="U1054" s="101"/>
      <c r="V1054" s="63" t="str">
        <f t="shared" si="311"/>
        <v/>
      </c>
      <c r="W1054" s="63" t="str">
        <f t="shared" si="312"/>
        <v/>
      </c>
      <c r="X1054" s="63" t="str">
        <f t="shared" si="313"/>
        <v/>
      </c>
      <c r="Y1054" s="63" t="str">
        <f t="shared" si="314"/>
        <v/>
      </c>
      <c r="Z1054" s="63" t="str">
        <f t="shared" si="315"/>
        <v/>
      </c>
      <c r="AA1054" s="63" t="str">
        <f t="shared" si="316"/>
        <v/>
      </c>
      <c r="AB1054" s="37"/>
      <c r="AC1054" s="37"/>
      <c r="AD1054" s="37"/>
      <c r="AE1054" s="82" t="str">
        <f t="shared" si="317"/>
        <v/>
      </c>
      <c r="AF1054" s="82" t="str">
        <f t="shared" si="318"/>
        <v/>
      </c>
      <c r="AG1054" s="82" t="str">
        <f t="shared" si="319"/>
        <v/>
      </c>
      <c r="AH1054" s="125" t="str">
        <f t="shared" si="322"/>
        <v/>
      </c>
      <c r="AI1054" s="64" t="str">
        <f t="shared" si="320"/>
        <v/>
      </c>
      <c r="AJ1054" s="45" t="str">
        <f>IFERROR(IF(ISNUMBER('Opsparede løndele dec21-feb22'!K1052),AI1054+'Opsparede løndele dec21-feb22'!K1052,AI1054),"")</f>
        <v/>
      </c>
    </row>
    <row r="1055" spans="1:36" x14ac:dyDescent="0.25">
      <c r="A1055" s="50" t="str">
        <f t="shared" si="323"/>
        <v/>
      </c>
      <c r="B1055" s="5"/>
      <c r="C1055" s="6"/>
      <c r="D1055" s="7"/>
      <c r="E1055" s="8"/>
      <c r="F1055" s="8"/>
      <c r="G1055" s="58" t="str">
        <f t="shared" si="325"/>
        <v/>
      </c>
      <c r="H1055" s="58" t="str">
        <f t="shared" si="325"/>
        <v/>
      </c>
      <c r="I1055" s="58" t="str">
        <f t="shared" si="325"/>
        <v/>
      </c>
      <c r="K1055" s="100" t="str">
        <f t="shared" si="321"/>
        <v/>
      </c>
      <c r="U1055" s="101"/>
      <c r="V1055" s="63" t="str">
        <f t="shared" si="311"/>
        <v/>
      </c>
      <c r="W1055" s="63" t="str">
        <f t="shared" si="312"/>
        <v/>
      </c>
      <c r="X1055" s="63" t="str">
        <f t="shared" si="313"/>
        <v/>
      </c>
      <c r="Y1055" s="63" t="str">
        <f t="shared" si="314"/>
        <v/>
      </c>
      <c r="Z1055" s="63" t="str">
        <f t="shared" si="315"/>
        <v/>
      </c>
      <c r="AA1055" s="63" t="str">
        <f t="shared" si="316"/>
        <v/>
      </c>
      <c r="AB1055" s="37"/>
      <c r="AC1055" s="37"/>
      <c r="AD1055" s="37"/>
      <c r="AE1055" s="82" t="str">
        <f t="shared" si="317"/>
        <v/>
      </c>
      <c r="AF1055" s="82" t="str">
        <f t="shared" si="318"/>
        <v/>
      </c>
      <c r="AG1055" s="82" t="str">
        <f t="shared" si="319"/>
        <v/>
      </c>
      <c r="AH1055" s="125" t="str">
        <f t="shared" si="322"/>
        <v/>
      </c>
      <c r="AI1055" s="64" t="str">
        <f t="shared" si="320"/>
        <v/>
      </c>
      <c r="AJ1055" s="45" t="str">
        <f>IFERROR(IF(ISNUMBER('Opsparede løndele dec21-feb22'!K1053),AI1055+'Opsparede løndele dec21-feb22'!K1053,AI1055),"")</f>
        <v/>
      </c>
    </row>
    <row r="1056" spans="1:36" x14ac:dyDescent="0.25">
      <c r="A1056" s="50" t="str">
        <f t="shared" si="323"/>
        <v/>
      </c>
      <c r="B1056" s="5"/>
      <c r="C1056" s="6"/>
      <c r="D1056" s="7"/>
      <c r="E1056" s="8"/>
      <c r="F1056" s="8"/>
      <c r="G1056" s="58" t="str">
        <f t="shared" si="325"/>
        <v/>
      </c>
      <c r="H1056" s="58" t="str">
        <f t="shared" si="325"/>
        <v/>
      </c>
      <c r="I1056" s="58" t="str">
        <f t="shared" si="325"/>
        <v/>
      </c>
      <c r="K1056" s="100" t="str">
        <f t="shared" si="321"/>
        <v/>
      </c>
      <c r="U1056" s="101"/>
      <c r="V1056" s="63" t="str">
        <f t="shared" si="311"/>
        <v/>
      </c>
      <c r="W1056" s="63" t="str">
        <f t="shared" si="312"/>
        <v/>
      </c>
      <c r="X1056" s="63" t="str">
        <f t="shared" si="313"/>
        <v/>
      </c>
      <c r="Y1056" s="63" t="str">
        <f t="shared" si="314"/>
        <v/>
      </c>
      <c r="Z1056" s="63" t="str">
        <f t="shared" si="315"/>
        <v/>
      </c>
      <c r="AA1056" s="63" t="str">
        <f t="shared" si="316"/>
        <v/>
      </c>
      <c r="AB1056" s="37"/>
      <c r="AC1056" s="37"/>
      <c r="AD1056" s="37"/>
      <c r="AE1056" s="82" t="str">
        <f t="shared" si="317"/>
        <v/>
      </c>
      <c r="AF1056" s="82" t="str">
        <f t="shared" si="318"/>
        <v/>
      </c>
      <c r="AG1056" s="82" t="str">
        <f t="shared" si="319"/>
        <v/>
      </c>
      <c r="AH1056" s="125" t="str">
        <f t="shared" si="322"/>
        <v/>
      </c>
      <c r="AI1056" s="64" t="str">
        <f t="shared" si="320"/>
        <v/>
      </c>
      <c r="AJ1056" s="45" t="str">
        <f>IFERROR(IF(ISNUMBER('Opsparede løndele dec21-feb22'!K1054),AI1056+'Opsparede løndele dec21-feb22'!K1054,AI1056),"")</f>
        <v/>
      </c>
    </row>
    <row r="1057" spans="1:36" x14ac:dyDescent="0.25">
      <c r="A1057" s="50" t="str">
        <f t="shared" si="323"/>
        <v/>
      </c>
      <c r="B1057" s="5"/>
      <c r="C1057" s="6"/>
      <c r="D1057" s="7"/>
      <c r="E1057" s="8"/>
      <c r="F1057" s="8"/>
      <c r="G1057" s="58" t="str">
        <f t="shared" ref="G1057:I1066" si="326">IF(AND(ISNUMBER($E1057),ISNUMBER($F1057)),MAX(MIN(NETWORKDAYS(IF($E1057&lt;=VLOOKUP(G$6,Matrix_antal_dage,5,FALSE),VLOOKUP(G$6,Matrix_antal_dage,5,FALSE),$E1057),IF($F1057&gt;=VLOOKUP(G$6,Matrix_antal_dage,6,FALSE),VLOOKUP(G$6,Matrix_antal_dage,6,FALSE),$F1057),helligdage),VLOOKUP(G$6,Matrix_antal_dage,7,FALSE)),0),"")</f>
        <v/>
      </c>
      <c r="H1057" s="58" t="str">
        <f t="shared" si="326"/>
        <v/>
      </c>
      <c r="I1057" s="58" t="str">
        <f t="shared" si="326"/>
        <v/>
      </c>
      <c r="K1057" s="100" t="str">
        <f t="shared" si="321"/>
        <v/>
      </c>
      <c r="U1057" s="101"/>
      <c r="V1057" s="63" t="str">
        <f t="shared" si="311"/>
        <v/>
      </c>
      <c r="W1057" s="63" t="str">
        <f t="shared" si="312"/>
        <v/>
      </c>
      <c r="X1057" s="63" t="str">
        <f t="shared" si="313"/>
        <v/>
      </c>
      <c r="Y1057" s="63" t="str">
        <f t="shared" si="314"/>
        <v/>
      </c>
      <c r="Z1057" s="63" t="str">
        <f t="shared" si="315"/>
        <v/>
      </c>
      <c r="AA1057" s="63" t="str">
        <f t="shared" si="316"/>
        <v/>
      </c>
      <c r="AB1057" s="37"/>
      <c r="AC1057" s="37"/>
      <c r="AD1057" s="37"/>
      <c r="AE1057" s="82" t="str">
        <f t="shared" si="317"/>
        <v/>
      </c>
      <c r="AF1057" s="82" t="str">
        <f t="shared" si="318"/>
        <v/>
      </c>
      <c r="AG1057" s="82" t="str">
        <f t="shared" si="319"/>
        <v/>
      </c>
      <c r="AH1057" s="125" t="str">
        <f t="shared" si="322"/>
        <v/>
      </c>
      <c r="AI1057" s="64" t="str">
        <f t="shared" si="320"/>
        <v/>
      </c>
      <c r="AJ1057" s="45" t="str">
        <f>IFERROR(IF(ISNUMBER('Opsparede løndele dec21-feb22'!K1055),AI1057+'Opsparede løndele dec21-feb22'!K1055,AI1057),"")</f>
        <v/>
      </c>
    </row>
    <row r="1058" spans="1:36" x14ac:dyDescent="0.25">
      <c r="A1058" s="50" t="str">
        <f t="shared" si="323"/>
        <v/>
      </c>
      <c r="B1058" s="5"/>
      <c r="C1058" s="6"/>
      <c r="D1058" s="7"/>
      <c r="E1058" s="8"/>
      <c r="F1058" s="8"/>
      <c r="G1058" s="58" t="str">
        <f t="shared" si="326"/>
        <v/>
      </c>
      <c r="H1058" s="58" t="str">
        <f t="shared" si="326"/>
        <v/>
      </c>
      <c r="I1058" s="58" t="str">
        <f t="shared" si="326"/>
        <v/>
      </c>
      <c r="K1058" s="100" t="str">
        <f t="shared" si="321"/>
        <v/>
      </c>
      <c r="U1058" s="101"/>
      <c r="V1058" s="63" t="str">
        <f t="shared" si="311"/>
        <v/>
      </c>
      <c r="W1058" s="63" t="str">
        <f t="shared" si="312"/>
        <v/>
      </c>
      <c r="X1058" s="63" t="str">
        <f t="shared" si="313"/>
        <v/>
      </c>
      <c r="Y1058" s="63" t="str">
        <f t="shared" si="314"/>
        <v/>
      </c>
      <c r="Z1058" s="63" t="str">
        <f t="shared" si="315"/>
        <v/>
      </c>
      <c r="AA1058" s="63" t="str">
        <f t="shared" si="316"/>
        <v/>
      </c>
      <c r="AB1058" s="37"/>
      <c r="AC1058" s="37"/>
      <c r="AD1058" s="37"/>
      <c r="AE1058" s="82" t="str">
        <f t="shared" si="317"/>
        <v/>
      </c>
      <c r="AF1058" s="82" t="str">
        <f t="shared" si="318"/>
        <v/>
      </c>
      <c r="AG1058" s="82" t="str">
        <f t="shared" si="319"/>
        <v/>
      </c>
      <c r="AH1058" s="125" t="str">
        <f t="shared" si="322"/>
        <v/>
      </c>
      <c r="AI1058" s="64" t="str">
        <f t="shared" si="320"/>
        <v/>
      </c>
      <c r="AJ1058" s="45" t="str">
        <f>IFERROR(IF(ISNUMBER('Opsparede løndele dec21-feb22'!K1056),AI1058+'Opsparede løndele dec21-feb22'!K1056,AI1058),"")</f>
        <v/>
      </c>
    </row>
    <row r="1059" spans="1:36" x14ac:dyDescent="0.25">
      <c r="A1059" s="50" t="str">
        <f t="shared" si="323"/>
        <v/>
      </c>
      <c r="B1059" s="5"/>
      <c r="C1059" s="6"/>
      <c r="D1059" s="7"/>
      <c r="E1059" s="8"/>
      <c r="F1059" s="8"/>
      <c r="G1059" s="58" t="str">
        <f t="shared" si="326"/>
        <v/>
      </c>
      <c r="H1059" s="58" t="str">
        <f t="shared" si="326"/>
        <v/>
      </c>
      <c r="I1059" s="58" t="str">
        <f t="shared" si="326"/>
        <v/>
      </c>
      <c r="K1059" s="100" t="str">
        <f t="shared" si="321"/>
        <v/>
      </c>
      <c r="U1059" s="101"/>
      <c r="V1059" s="63" t="str">
        <f t="shared" si="311"/>
        <v/>
      </c>
      <c r="W1059" s="63" t="str">
        <f t="shared" si="312"/>
        <v/>
      </c>
      <c r="X1059" s="63" t="str">
        <f t="shared" si="313"/>
        <v/>
      </c>
      <c r="Y1059" s="63" t="str">
        <f t="shared" si="314"/>
        <v/>
      </c>
      <c r="Z1059" s="63" t="str">
        <f t="shared" si="315"/>
        <v/>
      </c>
      <c r="AA1059" s="63" t="str">
        <f t="shared" si="316"/>
        <v/>
      </c>
      <c r="AB1059" s="37"/>
      <c r="AC1059" s="37"/>
      <c r="AD1059" s="37"/>
      <c r="AE1059" s="82" t="str">
        <f t="shared" si="317"/>
        <v/>
      </c>
      <c r="AF1059" s="82" t="str">
        <f t="shared" si="318"/>
        <v/>
      </c>
      <c r="AG1059" s="82" t="str">
        <f t="shared" si="319"/>
        <v/>
      </c>
      <c r="AH1059" s="125" t="str">
        <f t="shared" si="322"/>
        <v/>
      </c>
      <c r="AI1059" s="64" t="str">
        <f t="shared" si="320"/>
        <v/>
      </c>
      <c r="AJ1059" s="45" t="str">
        <f>IFERROR(IF(ISNUMBER('Opsparede løndele dec21-feb22'!K1057),AI1059+'Opsparede løndele dec21-feb22'!K1057,AI1059),"")</f>
        <v/>
      </c>
    </row>
    <row r="1060" spans="1:36" x14ac:dyDescent="0.25">
      <c r="A1060" s="50" t="str">
        <f t="shared" si="323"/>
        <v/>
      </c>
      <c r="B1060" s="5"/>
      <c r="C1060" s="6"/>
      <c r="D1060" s="7"/>
      <c r="E1060" s="8"/>
      <c r="F1060" s="8"/>
      <c r="G1060" s="58" t="str">
        <f t="shared" si="326"/>
        <v/>
      </c>
      <c r="H1060" s="58" t="str">
        <f t="shared" si="326"/>
        <v/>
      </c>
      <c r="I1060" s="58" t="str">
        <f t="shared" si="326"/>
        <v/>
      </c>
      <c r="K1060" s="100" t="str">
        <f t="shared" si="321"/>
        <v/>
      </c>
      <c r="U1060" s="101"/>
      <c r="V1060" s="63" t="str">
        <f t="shared" si="311"/>
        <v/>
      </c>
      <c r="W1060" s="63" t="str">
        <f t="shared" si="312"/>
        <v/>
      </c>
      <c r="X1060" s="63" t="str">
        <f t="shared" si="313"/>
        <v/>
      </c>
      <c r="Y1060" s="63" t="str">
        <f t="shared" si="314"/>
        <v/>
      </c>
      <c r="Z1060" s="63" t="str">
        <f t="shared" si="315"/>
        <v/>
      </c>
      <c r="AA1060" s="63" t="str">
        <f t="shared" si="316"/>
        <v/>
      </c>
      <c r="AB1060" s="37"/>
      <c r="AC1060" s="37"/>
      <c r="AD1060" s="37"/>
      <c r="AE1060" s="82" t="str">
        <f t="shared" si="317"/>
        <v/>
      </c>
      <c r="AF1060" s="82" t="str">
        <f t="shared" si="318"/>
        <v/>
      </c>
      <c r="AG1060" s="82" t="str">
        <f t="shared" si="319"/>
        <v/>
      </c>
      <c r="AH1060" s="125" t="str">
        <f t="shared" si="322"/>
        <v/>
      </c>
      <c r="AI1060" s="64" t="str">
        <f t="shared" si="320"/>
        <v/>
      </c>
      <c r="AJ1060" s="45" t="str">
        <f>IFERROR(IF(ISNUMBER('Opsparede løndele dec21-feb22'!K1058),AI1060+'Opsparede løndele dec21-feb22'!K1058,AI1060),"")</f>
        <v/>
      </c>
    </row>
    <row r="1061" spans="1:36" x14ac:dyDescent="0.25">
      <c r="A1061" s="50" t="str">
        <f t="shared" si="323"/>
        <v/>
      </c>
      <c r="B1061" s="5"/>
      <c r="C1061" s="6"/>
      <c r="D1061" s="7"/>
      <c r="E1061" s="8"/>
      <c r="F1061" s="8"/>
      <c r="G1061" s="58" t="str">
        <f t="shared" si="326"/>
        <v/>
      </c>
      <c r="H1061" s="58" t="str">
        <f t="shared" si="326"/>
        <v/>
      </c>
      <c r="I1061" s="58" t="str">
        <f t="shared" si="326"/>
        <v/>
      </c>
      <c r="K1061" s="100" t="str">
        <f t="shared" si="321"/>
        <v/>
      </c>
      <c r="U1061" s="101"/>
      <c r="V1061" s="63" t="str">
        <f t="shared" si="311"/>
        <v/>
      </c>
      <c r="W1061" s="63" t="str">
        <f t="shared" si="312"/>
        <v/>
      </c>
      <c r="X1061" s="63" t="str">
        <f t="shared" si="313"/>
        <v/>
      </c>
      <c r="Y1061" s="63" t="str">
        <f t="shared" si="314"/>
        <v/>
      </c>
      <c r="Z1061" s="63" t="str">
        <f t="shared" si="315"/>
        <v/>
      </c>
      <c r="AA1061" s="63" t="str">
        <f t="shared" si="316"/>
        <v/>
      </c>
      <c r="AB1061" s="37"/>
      <c r="AC1061" s="37"/>
      <c r="AD1061" s="37"/>
      <c r="AE1061" s="82" t="str">
        <f t="shared" si="317"/>
        <v/>
      </c>
      <c r="AF1061" s="82" t="str">
        <f t="shared" si="318"/>
        <v/>
      </c>
      <c r="AG1061" s="82" t="str">
        <f t="shared" si="319"/>
        <v/>
      </c>
      <c r="AH1061" s="125" t="str">
        <f t="shared" si="322"/>
        <v/>
      </c>
      <c r="AI1061" s="64" t="str">
        <f t="shared" si="320"/>
        <v/>
      </c>
      <c r="AJ1061" s="45" t="str">
        <f>IFERROR(IF(ISNUMBER('Opsparede løndele dec21-feb22'!K1059),AI1061+'Opsparede løndele dec21-feb22'!K1059,AI1061),"")</f>
        <v/>
      </c>
    </row>
    <row r="1062" spans="1:36" x14ac:dyDescent="0.25">
      <c r="A1062" s="50" t="str">
        <f t="shared" si="323"/>
        <v/>
      </c>
      <c r="B1062" s="5"/>
      <c r="C1062" s="6"/>
      <c r="D1062" s="7"/>
      <c r="E1062" s="8"/>
      <c r="F1062" s="8"/>
      <c r="G1062" s="58" t="str">
        <f t="shared" si="326"/>
        <v/>
      </c>
      <c r="H1062" s="58" t="str">
        <f t="shared" si="326"/>
        <v/>
      </c>
      <c r="I1062" s="58" t="str">
        <f t="shared" si="326"/>
        <v/>
      </c>
      <c r="K1062" s="100" t="str">
        <f t="shared" si="321"/>
        <v/>
      </c>
      <c r="U1062" s="101"/>
      <c r="V1062" s="63" t="str">
        <f t="shared" si="311"/>
        <v/>
      </c>
      <c r="W1062" s="63" t="str">
        <f t="shared" si="312"/>
        <v/>
      </c>
      <c r="X1062" s="63" t="str">
        <f t="shared" si="313"/>
        <v/>
      </c>
      <c r="Y1062" s="63" t="str">
        <f t="shared" si="314"/>
        <v/>
      </c>
      <c r="Z1062" s="63" t="str">
        <f t="shared" si="315"/>
        <v/>
      </c>
      <c r="AA1062" s="63" t="str">
        <f t="shared" si="316"/>
        <v/>
      </c>
      <c r="AB1062" s="37"/>
      <c r="AC1062" s="37"/>
      <c r="AD1062" s="37"/>
      <c r="AE1062" s="82" t="str">
        <f t="shared" si="317"/>
        <v/>
      </c>
      <c r="AF1062" s="82" t="str">
        <f t="shared" si="318"/>
        <v/>
      </c>
      <c r="AG1062" s="82" t="str">
        <f t="shared" si="319"/>
        <v/>
      </c>
      <c r="AH1062" s="125" t="str">
        <f t="shared" si="322"/>
        <v/>
      </c>
      <c r="AI1062" s="64" t="str">
        <f t="shared" si="320"/>
        <v/>
      </c>
      <c r="AJ1062" s="45" t="str">
        <f>IFERROR(IF(ISNUMBER('Opsparede løndele dec21-feb22'!K1060),AI1062+'Opsparede løndele dec21-feb22'!K1060,AI1062),"")</f>
        <v/>
      </c>
    </row>
    <row r="1063" spans="1:36" x14ac:dyDescent="0.25">
      <c r="A1063" s="50" t="str">
        <f t="shared" si="323"/>
        <v/>
      </c>
      <c r="B1063" s="5"/>
      <c r="C1063" s="6"/>
      <c r="D1063" s="7"/>
      <c r="E1063" s="8"/>
      <c r="F1063" s="8"/>
      <c r="G1063" s="58" t="str">
        <f t="shared" si="326"/>
        <v/>
      </c>
      <c r="H1063" s="58" t="str">
        <f t="shared" si="326"/>
        <v/>
      </c>
      <c r="I1063" s="58" t="str">
        <f t="shared" si="326"/>
        <v/>
      </c>
      <c r="K1063" s="100" t="str">
        <f t="shared" si="321"/>
        <v/>
      </c>
      <c r="U1063" s="101"/>
      <c r="V1063" s="63" t="str">
        <f t="shared" si="311"/>
        <v/>
      </c>
      <c r="W1063" s="63" t="str">
        <f t="shared" si="312"/>
        <v/>
      </c>
      <c r="X1063" s="63" t="str">
        <f t="shared" si="313"/>
        <v/>
      </c>
      <c r="Y1063" s="63" t="str">
        <f t="shared" si="314"/>
        <v/>
      </c>
      <c r="Z1063" s="63" t="str">
        <f t="shared" si="315"/>
        <v/>
      </c>
      <c r="AA1063" s="63" t="str">
        <f t="shared" si="316"/>
        <v/>
      </c>
      <c r="AB1063" s="37"/>
      <c r="AC1063" s="37"/>
      <c r="AD1063" s="37"/>
      <c r="AE1063" s="82" t="str">
        <f t="shared" si="317"/>
        <v/>
      </c>
      <c r="AF1063" s="82" t="str">
        <f t="shared" si="318"/>
        <v/>
      </c>
      <c r="AG1063" s="82" t="str">
        <f t="shared" si="319"/>
        <v/>
      </c>
      <c r="AH1063" s="125" t="str">
        <f t="shared" si="322"/>
        <v/>
      </c>
      <c r="AI1063" s="64" t="str">
        <f t="shared" si="320"/>
        <v/>
      </c>
      <c r="AJ1063" s="45" t="str">
        <f>IFERROR(IF(ISNUMBER('Opsparede løndele dec21-feb22'!K1061),AI1063+'Opsparede løndele dec21-feb22'!K1061,AI1063),"")</f>
        <v/>
      </c>
    </row>
    <row r="1064" spans="1:36" x14ac:dyDescent="0.25">
      <c r="A1064" s="50" t="str">
        <f t="shared" si="323"/>
        <v/>
      </c>
      <c r="B1064" s="5"/>
      <c r="C1064" s="6"/>
      <c r="D1064" s="7"/>
      <c r="E1064" s="8"/>
      <c r="F1064" s="8"/>
      <c r="G1064" s="58" t="str">
        <f t="shared" si="326"/>
        <v/>
      </c>
      <c r="H1064" s="58" t="str">
        <f t="shared" si="326"/>
        <v/>
      </c>
      <c r="I1064" s="58" t="str">
        <f t="shared" si="326"/>
        <v/>
      </c>
      <c r="K1064" s="100" t="str">
        <f t="shared" si="321"/>
        <v/>
      </c>
      <c r="U1064" s="101"/>
      <c r="V1064" s="63" t="str">
        <f t="shared" si="311"/>
        <v/>
      </c>
      <c r="W1064" s="63" t="str">
        <f t="shared" si="312"/>
        <v/>
      </c>
      <c r="X1064" s="63" t="str">
        <f t="shared" si="313"/>
        <v/>
      </c>
      <c r="Y1064" s="63" t="str">
        <f t="shared" si="314"/>
        <v/>
      </c>
      <c r="Z1064" s="63" t="str">
        <f t="shared" si="315"/>
        <v/>
      </c>
      <c r="AA1064" s="63" t="str">
        <f t="shared" si="316"/>
        <v/>
      </c>
      <c r="AB1064" s="37"/>
      <c r="AC1064" s="37"/>
      <c r="AD1064" s="37"/>
      <c r="AE1064" s="82" t="str">
        <f t="shared" si="317"/>
        <v/>
      </c>
      <c r="AF1064" s="82" t="str">
        <f t="shared" si="318"/>
        <v/>
      </c>
      <c r="AG1064" s="82" t="str">
        <f t="shared" si="319"/>
        <v/>
      </c>
      <c r="AH1064" s="125" t="str">
        <f t="shared" si="322"/>
        <v/>
      </c>
      <c r="AI1064" s="64" t="str">
        <f t="shared" si="320"/>
        <v/>
      </c>
      <c r="AJ1064" s="45" t="str">
        <f>IFERROR(IF(ISNUMBER('Opsparede løndele dec21-feb22'!K1062),AI1064+'Opsparede løndele dec21-feb22'!K1062,AI1064),"")</f>
        <v/>
      </c>
    </row>
    <row r="1065" spans="1:36" x14ac:dyDescent="0.25">
      <c r="A1065" s="50" t="str">
        <f t="shared" si="323"/>
        <v/>
      </c>
      <c r="B1065" s="5"/>
      <c r="C1065" s="6"/>
      <c r="D1065" s="7"/>
      <c r="E1065" s="8"/>
      <c r="F1065" s="8"/>
      <c r="G1065" s="58" t="str">
        <f t="shared" si="326"/>
        <v/>
      </c>
      <c r="H1065" s="58" t="str">
        <f t="shared" si="326"/>
        <v/>
      </c>
      <c r="I1065" s="58" t="str">
        <f t="shared" si="326"/>
        <v/>
      </c>
      <c r="K1065" s="100" t="str">
        <f t="shared" si="321"/>
        <v/>
      </c>
      <c r="U1065" s="101"/>
      <c r="V1065" s="63" t="str">
        <f t="shared" si="311"/>
        <v/>
      </c>
      <c r="W1065" s="63" t="str">
        <f t="shared" si="312"/>
        <v/>
      </c>
      <c r="X1065" s="63" t="str">
        <f t="shared" si="313"/>
        <v/>
      </c>
      <c r="Y1065" s="63" t="str">
        <f t="shared" si="314"/>
        <v/>
      </c>
      <c r="Z1065" s="63" t="str">
        <f t="shared" si="315"/>
        <v/>
      </c>
      <c r="AA1065" s="63" t="str">
        <f t="shared" si="316"/>
        <v/>
      </c>
      <c r="AB1065" s="37"/>
      <c r="AC1065" s="37"/>
      <c r="AD1065" s="37"/>
      <c r="AE1065" s="82" t="str">
        <f t="shared" si="317"/>
        <v/>
      </c>
      <c r="AF1065" s="82" t="str">
        <f t="shared" si="318"/>
        <v/>
      </c>
      <c r="AG1065" s="82" t="str">
        <f t="shared" si="319"/>
        <v/>
      </c>
      <c r="AH1065" s="125" t="str">
        <f t="shared" si="322"/>
        <v/>
      </c>
      <c r="AI1065" s="64" t="str">
        <f t="shared" si="320"/>
        <v/>
      </c>
      <c r="AJ1065" s="45" t="str">
        <f>IFERROR(IF(ISNUMBER('Opsparede løndele dec21-feb22'!K1063),AI1065+'Opsparede løndele dec21-feb22'!K1063,AI1065),"")</f>
        <v/>
      </c>
    </row>
    <row r="1066" spans="1:36" x14ac:dyDescent="0.25">
      <c r="A1066" s="50" t="str">
        <f t="shared" si="323"/>
        <v/>
      </c>
      <c r="B1066" s="5"/>
      <c r="C1066" s="6"/>
      <c r="D1066" s="7"/>
      <c r="E1066" s="8"/>
      <c r="F1066" s="8"/>
      <c r="G1066" s="58" t="str">
        <f t="shared" si="326"/>
        <v/>
      </c>
      <c r="H1066" s="58" t="str">
        <f t="shared" si="326"/>
        <v/>
      </c>
      <c r="I1066" s="58" t="str">
        <f t="shared" si="326"/>
        <v/>
      </c>
      <c r="K1066" s="100" t="str">
        <f t="shared" si="321"/>
        <v/>
      </c>
      <c r="U1066" s="101"/>
      <c r="V1066" s="63" t="str">
        <f t="shared" si="311"/>
        <v/>
      </c>
      <c r="W1066" s="63" t="str">
        <f t="shared" si="312"/>
        <v/>
      </c>
      <c r="X1066" s="63" t="str">
        <f t="shared" si="313"/>
        <v/>
      </c>
      <c r="Y1066" s="63" t="str">
        <f t="shared" si="314"/>
        <v/>
      </c>
      <c r="Z1066" s="63" t="str">
        <f t="shared" si="315"/>
        <v/>
      </c>
      <c r="AA1066" s="63" t="str">
        <f t="shared" si="316"/>
        <v/>
      </c>
      <c r="AB1066" s="37"/>
      <c r="AC1066" s="37"/>
      <c r="AD1066" s="37"/>
      <c r="AE1066" s="82" t="str">
        <f t="shared" si="317"/>
        <v/>
      </c>
      <c r="AF1066" s="82" t="str">
        <f t="shared" si="318"/>
        <v/>
      </c>
      <c r="AG1066" s="82" t="str">
        <f t="shared" si="319"/>
        <v/>
      </c>
      <c r="AH1066" s="125" t="str">
        <f t="shared" si="322"/>
        <v/>
      </c>
      <c r="AI1066" s="64" t="str">
        <f t="shared" si="320"/>
        <v/>
      </c>
      <c r="AJ1066" s="45" t="str">
        <f>IFERROR(IF(ISNUMBER('Opsparede løndele dec21-feb22'!K1064),AI1066+'Opsparede løndele dec21-feb22'!K1064,AI1066),"")</f>
        <v/>
      </c>
    </row>
    <row r="1067" spans="1:36" x14ac:dyDescent="0.25">
      <c r="A1067" s="50" t="str">
        <f t="shared" si="323"/>
        <v/>
      </c>
      <c r="B1067" s="5"/>
      <c r="C1067" s="6"/>
      <c r="D1067" s="7"/>
      <c r="E1067" s="8"/>
      <c r="F1067" s="8"/>
      <c r="G1067" s="58" t="str">
        <f t="shared" ref="G1067:I1076" si="327">IF(AND(ISNUMBER($E1067),ISNUMBER($F1067)),MAX(MIN(NETWORKDAYS(IF($E1067&lt;=VLOOKUP(G$6,Matrix_antal_dage,5,FALSE),VLOOKUP(G$6,Matrix_antal_dage,5,FALSE),$E1067),IF($F1067&gt;=VLOOKUP(G$6,Matrix_antal_dage,6,FALSE),VLOOKUP(G$6,Matrix_antal_dage,6,FALSE),$F1067),helligdage),VLOOKUP(G$6,Matrix_antal_dage,7,FALSE)),0),"")</f>
        <v/>
      </c>
      <c r="H1067" s="58" t="str">
        <f t="shared" si="327"/>
        <v/>
      </c>
      <c r="I1067" s="58" t="str">
        <f t="shared" si="327"/>
        <v/>
      </c>
      <c r="K1067" s="100" t="str">
        <f t="shared" si="321"/>
        <v/>
      </c>
      <c r="U1067" s="101"/>
      <c r="V1067" s="63" t="str">
        <f t="shared" si="311"/>
        <v/>
      </c>
      <c r="W1067" s="63" t="str">
        <f t="shared" si="312"/>
        <v/>
      </c>
      <c r="X1067" s="63" t="str">
        <f t="shared" si="313"/>
        <v/>
      </c>
      <c r="Y1067" s="63" t="str">
        <f t="shared" si="314"/>
        <v/>
      </c>
      <c r="Z1067" s="63" t="str">
        <f t="shared" si="315"/>
        <v/>
      </c>
      <c r="AA1067" s="63" t="str">
        <f t="shared" si="316"/>
        <v/>
      </c>
      <c r="AB1067" s="37"/>
      <c r="AC1067" s="37"/>
      <c r="AD1067" s="37"/>
      <c r="AE1067" s="82" t="str">
        <f t="shared" si="317"/>
        <v/>
      </c>
      <c r="AF1067" s="82" t="str">
        <f t="shared" si="318"/>
        <v/>
      </c>
      <c r="AG1067" s="82" t="str">
        <f t="shared" si="319"/>
        <v/>
      </c>
      <c r="AH1067" s="125" t="str">
        <f t="shared" si="322"/>
        <v/>
      </c>
      <c r="AI1067" s="64" t="str">
        <f t="shared" si="320"/>
        <v/>
      </c>
      <c r="AJ1067" s="45" t="str">
        <f>IFERROR(IF(ISNUMBER('Opsparede løndele dec21-feb22'!K1065),AI1067+'Opsparede løndele dec21-feb22'!K1065,AI1067),"")</f>
        <v/>
      </c>
    </row>
    <row r="1068" spans="1:36" x14ac:dyDescent="0.25">
      <c r="A1068" s="50" t="str">
        <f t="shared" si="323"/>
        <v/>
      </c>
      <c r="B1068" s="5"/>
      <c r="C1068" s="6"/>
      <c r="D1068" s="7"/>
      <c r="E1068" s="8"/>
      <c r="F1068" s="8"/>
      <c r="G1068" s="58" t="str">
        <f t="shared" si="327"/>
        <v/>
      </c>
      <c r="H1068" s="58" t="str">
        <f t="shared" si="327"/>
        <v/>
      </c>
      <c r="I1068" s="58" t="str">
        <f t="shared" si="327"/>
        <v/>
      </c>
      <c r="K1068" s="100" t="str">
        <f t="shared" si="321"/>
        <v/>
      </c>
      <c r="U1068" s="101"/>
      <c r="V1068" s="63" t="str">
        <f t="shared" si="311"/>
        <v/>
      </c>
      <c r="W1068" s="63" t="str">
        <f t="shared" si="312"/>
        <v/>
      </c>
      <c r="X1068" s="63" t="str">
        <f t="shared" si="313"/>
        <v/>
      </c>
      <c r="Y1068" s="63" t="str">
        <f t="shared" si="314"/>
        <v/>
      </c>
      <c r="Z1068" s="63" t="str">
        <f t="shared" si="315"/>
        <v/>
      </c>
      <c r="AA1068" s="63" t="str">
        <f t="shared" si="316"/>
        <v/>
      </c>
      <c r="AB1068" s="37"/>
      <c r="AC1068" s="37"/>
      <c r="AD1068" s="37"/>
      <c r="AE1068" s="82" t="str">
        <f t="shared" si="317"/>
        <v/>
      </c>
      <c r="AF1068" s="82" t="str">
        <f t="shared" si="318"/>
        <v/>
      </c>
      <c r="AG1068" s="82" t="str">
        <f t="shared" si="319"/>
        <v/>
      </c>
      <c r="AH1068" s="125" t="str">
        <f t="shared" si="322"/>
        <v/>
      </c>
      <c r="AI1068" s="64" t="str">
        <f t="shared" si="320"/>
        <v/>
      </c>
      <c r="AJ1068" s="45" t="str">
        <f>IFERROR(IF(ISNUMBER('Opsparede løndele dec21-feb22'!K1066),AI1068+'Opsparede løndele dec21-feb22'!K1066,AI1068),"")</f>
        <v/>
      </c>
    </row>
    <row r="1069" spans="1:36" x14ac:dyDescent="0.25">
      <c r="A1069" s="50" t="str">
        <f t="shared" si="323"/>
        <v/>
      </c>
      <c r="B1069" s="5"/>
      <c r="C1069" s="6"/>
      <c r="D1069" s="7"/>
      <c r="E1069" s="8"/>
      <c r="F1069" s="8"/>
      <c r="G1069" s="58" t="str">
        <f t="shared" si="327"/>
        <v/>
      </c>
      <c r="H1069" s="58" t="str">
        <f t="shared" si="327"/>
        <v/>
      </c>
      <c r="I1069" s="58" t="str">
        <f t="shared" si="327"/>
        <v/>
      </c>
      <c r="K1069" s="100" t="str">
        <f t="shared" si="321"/>
        <v/>
      </c>
      <c r="U1069" s="101"/>
      <c r="V1069" s="63" t="str">
        <f t="shared" si="311"/>
        <v/>
      </c>
      <c r="W1069" s="63" t="str">
        <f t="shared" si="312"/>
        <v/>
      </c>
      <c r="X1069" s="63" t="str">
        <f t="shared" si="313"/>
        <v/>
      </c>
      <c r="Y1069" s="63" t="str">
        <f t="shared" si="314"/>
        <v/>
      </c>
      <c r="Z1069" s="63" t="str">
        <f t="shared" si="315"/>
        <v/>
      </c>
      <c r="AA1069" s="63" t="str">
        <f t="shared" si="316"/>
        <v/>
      </c>
      <c r="AB1069" s="37"/>
      <c r="AC1069" s="37"/>
      <c r="AD1069" s="37"/>
      <c r="AE1069" s="82" t="str">
        <f t="shared" si="317"/>
        <v/>
      </c>
      <c r="AF1069" s="82" t="str">
        <f t="shared" si="318"/>
        <v/>
      </c>
      <c r="AG1069" s="82" t="str">
        <f t="shared" si="319"/>
        <v/>
      </c>
      <c r="AH1069" s="125" t="str">
        <f t="shared" si="322"/>
        <v/>
      </c>
      <c r="AI1069" s="64" t="str">
        <f t="shared" si="320"/>
        <v/>
      </c>
      <c r="AJ1069" s="45" t="str">
        <f>IFERROR(IF(ISNUMBER('Opsparede løndele dec21-feb22'!K1067),AI1069+'Opsparede løndele dec21-feb22'!K1067,AI1069),"")</f>
        <v/>
      </c>
    </row>
    <row r="1070" spans="1:36" x14ac:dyDescent="0.25">
      <c r="A1070" s="50" t="str">
        <f t="shared" si="323"/>
        <v/>
      </c>
      <c r="B1070" s="5"/>
      <c r="C1070" s="6"/>
      <c r="D1070" s="7"/>
      <c r="E1070" s="8"/>
      <c r="F1070" s="8"/>
      <c r="G1070" s="58" t="str">
        <f t="shared" si="327"/>
        <v/>
      </c>
      <c r="H1070" s="58" t="str">
        <f t="shared" si="327"/>
        <v/>
      </c>
      <c r="I1070" s="58" t="str">
        <f t="shared" si="327"/>
        <v/>
      </c>
      <c r="K1070" s="100" t="str">
        <f t="shared" si="321"/>
        <v/>
      </c>
      <c r="U1070" s="101"/>
      <c r="V1070" s="63" t="str">
        <f t="shared" si="311"/>
        <v/>
      </c>
      <c r="W1070" s="63" t="str">
        <f t="shared" si="312"/>
        <v/>
      </c>
      <c r="X1070" s="63" t="str">
        <f t="shared" si="313"/>
        <v/>
      </c>
      <c r="Y1070" s="63" t="str">
        <f t="shared" si="314"/>
        <v/>
      </c>
      <c r="Z1070" s="63" t="str">
        <f t="shared" si="315"/>
        <v/>
      </c>
      <c r="AA1070" s="63" t="str">
        <f t="shared" si="316"/>
        <v/>
      </c>
      <c r="AB1070" s="37"/>
      <c r="AC1070" s="37"/>
      <c r="AD1070" s="37"/>
      <c r="AE1070" s="82" t="str">
        <f t="shared" si="317"/>
        <v/>
      </c>
      <c r="AF1070" s="82" t="str">
        <f t="shared" si="318"/>
        <v/>
      </c>
      <c r="AG1070" s="82" t="str">
        <f t="shared" si="319"/>
        <v/>
      </c>
      <c r="AH1070" s="125" t="str">
        <f t="shared" si="322"/>
        <v/>
      </c>
      <c r="AI1070" s="64" t="str">
        <f t="shared" si="320"/>
        <v/>
      </c>
      <c r="AJ1070" s="45" t="str">
        <f>IFERROR(IF(ISNUMBER('Opsparede løndele dec21-feb22'!K1068),AI1070+'Opsparede løndele dec21-feb22'!K1068,AI1070),"")</f>
        <v/>
      </c>
    </row>
    <row r="1071" spans="1:36" x14ac:dyDescent="0.25">
      <c r="A1071" s="50" t="str">
        <f t="shared" si="323"/>
        <v/>
      </c>
      <c r="B1071" s="5"/>
      <c r="C1071" s="6"/>
      <c r="D1071" s="7"/>
      <c r="E1071" s="8"/>
      <c r="F1071" s="8"/>
      <c r="G1071" s="58" t="str">
        <f t="shared" si="327"/>
        <v/>
      </c>
      <c r="H1071" s="58" t="str">
        <f t="shared" si="327"/>
        <v/>
      </c>
      <c r="I1071" s="58" t="str">
        <f t="shared" si="327"/>
        <v/>
      </c>
      <c r="K1071" s="100" t="str">
        <f t="shared" si="321"/>
        <v/>
      </c>
      <c r="U1071" s="101"/>
      <c r="V1071" s="63" t="str">
        <f t="shared" si="311"/>
        <v/>
      </c>
      <c r="W1071" s="63" t="str">
        <f t="shared" si="312"/>
        <v/>
      </c>
      <c r="X1071" s="63" t="str">
        <f t="shared" si="313"/>
        <v/>
      </c>
      <c r="Y1071" s="63" t="str">
        <f t="shared" si="314"/>
        <v/>
      </c>
      <c r="Z1071" s="63" t="str">
        <f t="shared" si="315"/>
        <v/>
      </c>
      <c r="AA1071" s="63" t="str">
        <f t="shared" si="316"/>
        <v/>
      </c>
      <c r="AB1071" s="37"/>
      <c r="AC1071" s="37"/>
      <c r="AD1071" s="37"/>
      <c r="AE1071" s="82" t="str">
        <f t="shared" si="317"/>
        <v/>
      </c>
      <c r="AF1071" s="82" t="str">
        <f t="shared" si="318"/>
        <v/>
      </c>
      <c r="AG1071" s="82" t="str">
        <f t="shared" si="319"/>
        <v/>
      </c>
      <c r="AH1071" s="125" t="str">
        <f t="shared" si="322"/>
        <v/>
      </c>
      <c r="AI1071" s="64" t="str">
        <f t="shared" si="320"/>
        <v/>
      </c>
      <c r="AJ1071" s="45" t="str">
        <f>IFERROR(IF(ISNUMBER('Opsparede løndele dec21-feb22'!K1069),AI1071+'Opsparede løndele dec21-feb22'!K1069,AI1071),"")</f>
        <v/>
      </c>
    </row>
    <row r="1072" spans="1:36" x14ac:dyDescent="0.25">
      <c r="A1072" s="50" t="str">
        <f t="shared" si="323"/>
        <v/>
      </c>
      <c r="B1072" s="5"/>
      <c r="C1072" s="6"/>
      <c r="D1072" s="7"/>
      <c r="E1072" s="8"/>
      <c r="F1072" s="8"/>
      <c r="G1072" s="58" t="str">
        <f t="shared" si="327"/>
        <v/>
      </c>
      <c r="H1072" s="58" t="str">
        <f t="shared" si="327"/>
        <v/>
      </c>
      <c r="I1072" s="58" t="str">
        <f t="shared" si="327"/>
        <v/>
      </c>
      <c r="K1072" s="100" t="str">
        <f t="shared" si="321"/>
        <v/>
      </c>
      <c r="U1072" s="101"/>
      <c r="V1072" s="63" t="str">
        <f t="shared" si="311"/>
        <v/>
      </c>
      <c r="W1072" s="63" t="str">
        <f t="shared" si="312"/>
        <v/>
      </c>
      <c r="X1072" s="63" t="str">
        <f t="shared" si="313"/>
        <v/>
      </c>
      <c r="Y1072" s="63" t="str">
        <f t="shared" si="314"/>
        <v/>
      </c>
      <c r="Z1072" s="63" t="str">
        <f t="shared" si="315"/>
        <v/>
      </c>
      <c r="AA1072" s="63" t="str">
        <f t="shared" si="316"/>
        <v/>
      </c>
      <c r="AB1072" s="37"/>
      <c r="AC1072" s="37"/>
      <c r="AD1072" s="37"/>
      <c r="AE1072" s="82" t="str">
        <f t="shared" si="317"/>
        <v/>
      </c>
      <c r="AF1072" s="82" t="str">
        <f t="shared" si="318"/>
        <v/>
      </c>
      <c r="AG1072" s="82" t="str">
        <f t="shared" si="319"/>
        <v/>
      </c>
      <c r="AH1072" s="125" t="str">
        <f t="shared" si="322"/>
        <v/>
      </c>
      <c r="AI1072" s="64" t="str">
        <f t="shared" si="320"/>
        <v/>
      </c>
      <c r="AJ1072" s="45" t="str">
        <f>IFERROR(IF(ISNUMBER('Opsparede løndele dec21-feb22'!K1070),AI1072+'Opsparede løndele dec21-feb22'!K1070,AI1072),"")</f>
        <v/>
      </c>
    </row>
    <row r="1073" spans="1:36" x14ac:dyDescent="0.25">
      <c r="A1073" s="50" t="str">
        <f t="shared" si="323"/>
        <v/>
      </c>
      <c r="B1073" s="5"/>
      <c r="C1073" s="6"/>
      <c r="D1073" s="7"/>
      <c r="E1073" s="8"/>
      <c r="F1073" s="8"/>
      <c r="G1073" s="58" t="str">
        <f t="shared" si="327"/>
        <v/>
      </c>
      <c r="H1073" s="58" t="str">
        <f t="shared" si="327"/>
        <v/>
      </c>
      <c r="I1073" s="58" t="str">
        <f t="shared" si="327"/>
        <v/>
      </c>
      <c r="K1073" s="100" t="str">
        <f t="shared" si="321"/>
        <v/>
      </c>
      <c r="U1073" s="101"/>
      <c r="V1073" s="63" t="str">
        <f t="shared" si="311"/>
        <v/>
      </c>
      <c r="W1073" s="63" t="str">
        <f t="shared" si="312"/>
        <v/>
      </c>
      <c r="X1073" s="63" t="str">
        <f t="shared" si="313"/>
        <v/>
      </c>
      <c r="Y1073" s="63" t="str">
        <f t="shared" si="314"/>
        <v/>
      </c>
      <c r="Z1073" s="63" t="str">
        <f t="shared" si="315"/>
        <v/>
      </c>
      <c r="AA1073" s="63" t="str">
        <f t="shared" si="316"/>
        <v/>
      </c>
      <c r="AB1073" s="37"/>
      <c r="AC1073" s="37"/>
      <c r="AD1073" s="37"/>
      <c r="AE1073" s="82" t="str">
        <f t="shared" si="317"/>
        <v/>
      </c>
      <c r="AF1073" s="82" t="str">
        <f t="shared" si="318"/>
        <v/>
      </c>
      <c r="AG1073" s="82" t="str">
        <f t="shared" si="319"/>
        <v/>
      </c>
      <c r="AH1073" s="125" t="str">
        <f t="shared" si="322"/>
        <v/>
      </c>
      <c r="AI1073" s="64" t="str">
        <f t="shared" si="320"/>
        <v/>
      </c>
      <c r="AJ1073" s="45" t="str">
        <f>IFERROR(IF(ISNUMBER('Opsparede løndele dec21-feb22'!K1071),AI1073+'Opsparede løndele dec21-feb22'!K1071,AI1073),"")</f>
        <v/>
      </c>
    </row>
    <row r="1074" spans="1:36" x14ac:dyDescent="0.25">
      <c r="A1074" s="50" t="str">
        <f t="shared" si="323"/>
        <v/>
      </c>
      <c r="B1074" s="5"/>
      <c r="C1074" s="6"/>
      <c r="D1074" s="7"/>
      <c r="E1074" s="8"/>
      <c r="F1074" s="8"/>
      <c r="G1074" s="58" t="str">
        <f t="shared" si="327"/>
        <v/>
      </c>
      <c r="H1074" s="58" t="str">
        <f t="shared" si="327"/>
        <v/>
      </c>
      <c r="I1074" s="58" t="str">
        <f t="shared" si="327"/>
        <v/>
      </c>
      <c r="K1074" s="100" t="str">
        <f t="shared" si="321"/>
        <v/>
      </c>
      <c r="U1074" s="101"/>
      <c r="V1074" s="63" t="str">
        <f t="shared" si="311"/>
        <v/>
      </c>
      <c r="W1074" s="63" t="str">
        <f t="shared" si="312"/>
        <v/>
      </c>
      <c r="X1074" s="63" t="str">
        <f t="shared" si="313"/>
        <v/>
      </c>
      <c r="Y1074" s="63" t="str">
        <f t="shared" si="314"/>
        <v/>
      </c>
      <c r="Z1074" s="63" t="str">
        <f t="shared" si="315"/>
        <v/>
      </c>
      <c r="AA1074" s="63" t="str">
        <f t="shared" si="316"/>
        <v/>
      </c>
      <c r="AB1074" s="37"/>
      <c r="AC1074" s="37"/>
      <c r="AD1074" s="37"/>
      <c r="AE1074" s="82" t="str">
        <f t="shared" si="317"/>
        <v/>
      </c>
      <c r="AF1074" s="82" t="str">
        <f t="shared" si="318"/>
        <v/>
      </c>
      <c r="AG1074" s="82" t="str">
        <f t="shared" si="319"/>
        <v/>
      </c>
      <c r="AH1074" s="125" t="str">
        <f t="shared" si="322"/>
        <v/>
      </c>
      <c r="AI1074" s="64" t="str">
        <f t="shared" si="320"/>
        <v/>
      </c>
      <c r="AJ1074" s="45" t="str">
        <f>IFERROR(IF(ISNUMBER('Opsparede løndele dec21-feb22'!K1072),AI1074+'Opsparede løndele dec21-feb22'!K1072,AI1074),"")</f>
        <v/>
      </c>
    </row>
    <row r="1075" spans="1:36" x14ac:dyDescent="0.25">
      <c r="A1075" s="50" t="str">
        <f t="shared" si="323"/>
        <v/>
      </c>
      <c r="B1075" s="5"/>
      <c r="C1075" s="6"/>
      <c r="D1075" s="7"/>
      <c r="E1075" s="8"/>
      <c r="F1075" s="8"/>
      <c r="G1075" s="58" t="str">
        <f t="shared" si="327"/>
        <v/>
      </c>
      <c r="H1075" s="58" t="str">
        <f t="shared" si="327"/>
        <v/>
      </c>
      <c r="I1075" s="58" t="str">
        <f t="shared" si="327"/>
        <v/>
      </c>
      <c r="K1075" s="100" t="str">
        <f t="shared" si="321"/>
        <v/>
      </c>
      <c r="U1075" s="101"/>
      <c r="V1075" s="63" t="str">
        <f t="shared" si="311"/>
        <v/>
      </c>
      <c r="W1075" s="63" t="str">
        <f t="shared" si="312"/>
        <v/>
      </c>
      <c r="X1075" s="63" t="str">
        <f t="shared" si="313"/>
        <v/>
      </c>
      <c r="Y1075" s="63" t="str">
        <f t="shared" si="314"/>
        <v/>
      </c>
      <c r="Z1075" s="63" t="str">
        <f t="shared" si="315"/>
        <v/>
      </c>
      <c r="AA1075" s="63" t="str">
        <f t="shared" si="316"/>
        <v/>
      </c>
      <c r="AB1075" s="37"/>
      <c r="AC1075" s="37"/>
      <c r="AD1075" s="37"/>
      <c r="AE1075" s="82" t="str">
        <f t="shared" si="317"/>
        <v/>
      </c>
      <c r="AF1075" s="82" t="str">
        <f t="shared" si="318"/>
        <v/>
      </c>
      <c r="AG1075" s="82" t="str">
        <f t="shared" si="319"/>
        <v/>
      </c>
      <c r="AH1075" s="125" t="str">
        <f t="shared" si="322"/>
        <v/>
      </c>
      <c r="AI1075" s="64" t="str">
        <f t="shared" si="320"/>
        <v/>
      </c>
      <c r="AJ1075" s="45" t="str">
        <f>IFERROR(IF(ISNUMBER('Opsparede løndele dec21-feb22'!K1073),AI1075+'Opsparede løndele dec21-feb22'!K1073,AI1075),"")</f>
        <v/>
      </c>
    </row>
    <row r="1076" spans="1:36" x14ac:dyDescent="0.25">
      <c r="A1076" s="50" t="str">
        <f t="shared" si="323"/>
        <v/>
      </c>
      <c r="B1076" s="5"/>
      <c r="C1076" s="6"/>
      <c r="D1076" s="7"/>
      <c r="E1076" s="8"/>
      <c r="F1076" s="8"/>
      <c r="G1076" s="58" t="str">
        <f t="shared" si="327"/>
        <v/>
      </c>
      <c r="H1076" s="58" t="str">
        <f t="shared" si="327"/>
        <v/>
      </c>
      <c r="I1076" s="58" t="str">
        <f t="shared" si="327"/>
        <v/>
      </c>
      <c r="K1076" s="100" t="str">
        <f t="shared" si="321"/>
        <v/>
      </c>
      <c r="U1076" s="101"/>
      <c r="V1076" s="63" t="str">
        <f t="shared" si="311"/>
        <v/>
      </c>
      <c r="W1076" s="63" t="str">
        <f t="shared" si="312"/>
        <v/>
      </c>
      <c r="X1076" s="63" t="str">
        <f t="shared" si="313"/>
        <v/>
      </c>
      <c r="Y1076" s="63" t="str">
        <f t="shared" si="314"/>
        <v/>
      </c>
      <c r="Z1076" s="63" t="str">
        <f t="shared" si="315"/>
        <v/>
      </c>
      <c r="AA1076" s="63" t="str">
        <f t="shared" si="316"/>
        <v/>
      </c>
      <c r="AB1076" s="37"/>
      <c r="AC1076" s="37"/>
      <c r="AD1076" s="37"/>
      <c r="AE1076" s="82" t="str">
        <f t="shared" si="317"/>
        <v/>
      </c>
      <c r="AF1076" s="82" t="str">
        <f t="shared" si="318"/>
        <v/>
      </c>
      <c r="AG1076" s="82" t="str">
        <f t="shared" si="319"/>
        <v/>
      </c>
      <c r="AH1076" s="125" t="str">
        <f t="shared" si="322"/>
        <v/>
      </c>
      <c r="AI1076" s="64" t="str">
        <f t="shared" si="320"/>
        <v/>
      </c>
      <c r="AJ1076" s="45" t="str">
        <f>IFERROR(IF(ISNUMBER('Opsparede løndele dec21-feb22'!K1074),AI1076+'Opsparede løndele dec21-feb22'!K1074,AI1076),"")</f>
        <v/>
      </c>
    </row>
    <row r="1077" spans="1:36" x14ac:dyDescent="0.25">
      <c r="A1077" s="50" t="str">
        <f t="shared" si="323"/>
        <v/>
      </c>
      <c r="B1077" s="5"/>
      <c r="C1077" s="6"/>
      <c r="D1077" s="7"/>
      <c r="E1077" s="8"/>
      <c r="F1077" s="8"/>
      <c r="G1077" s="58" t="str">
        <f t="shared" ref="G1077:I1086" si="328">IF(AND(ISNUMBER($E1077),ISNUMBER($F1077)),MAX(MIN(NETWORKDAYS(IF($E1077&lt;=VLOOKUP(G$6,Matrix_antal_dage,5,FALSE),VLOOKUP(G$6,Matrix_antal_dage,5,FALSE),$E1077),IF($F1077&gt;=VLOOKUP(G$6,Matrix_antal_dage,6,FALSE),VLOOKUP(G$6,Matrix_antal_dage,6,FALSE),$F1077),helligdage),VLOOKUP(G$6,Matrix_antal_dage,7,FALSE)),0),"")</f>
        <v/>
      </c>
      <c r="H1077" s="58" t="str">
        <f t="shared" si="328"/>
        <v/>
      </c>
      <c r="I1077" s="58" t="str">
        <f t="shared" si="328"/>
        <v/>
      </c>
      <c r="K1077" s="100" t="str">
        <f t="shared" si="321"/>
        <v/>
      </c>
      <c r="U1077" s="101"/>
      <c r="V1077" s="63" t="str">
        <f t="shared" si="311"/>
        <v/>
      </c>
      <c r="W1077" s="63" t="str">
        <f t="shared" si="312"/>
        <v/>
      </c>
      <c r="X1077" s="63" t="str">
        <f t="shared" si="313"/>
        <v/>
      </c>
      <c r="Y1077" s="63" t="str">
        <f t="shared" si="314"/>
        <v/>
      </c>
      <c r="Z1077" s="63" t="str">
        <f t="shared" si="315"/>
        <v/>
      </c>
      <c r="AA1077" s="63" t="str">
        <f t="shared" si="316"/>
        <v/>
      </c>
      <c r="AB1077" s="37"/>
      <c r="AC1077" s="37"/>
      <c r="AD1077" s="37"/>
      <c r="AE1077" s="82" t="str">
        <f t="shared" si="317"/>
        <v/>
      </c>
      <c r="AF1077" s="82" t="str">
        <f t="shared" si="318"/>
        <v/>
      </c>
      <c r="AG1077" s="82" t="str">
        <f t="shared" si="319"/>
        <v/>
      </c>
      <c r="AH1077" s="125" t="str">
        <f t="shared" si="322"/>
        <v/>
      </c>
      <c r="AI1077" s="64" t="str">
        <f t="shared" si="320"/>
        <v/>
      </c>
      <c r="AJ1077" s="45" t="str">
        <f>IFERROR(IF(ISNUMBER('Opsparede løndele dec21-feb22'!K1075),AI1077+'Opsparede løndele dec21-feb22'!K1075,AI1077),"")</f>
        <v/>
      </c>
    </row>
    <row r="1078" spans="1:36" x14ac:dyDescent="0.25">
      <c r="A1078" s="50" t="str">
        <f t="shared" si="323"/>
        <v/>
      </c>
      <c r="B1078" s="5"/>
      <c r="C1078" s="6"/>
      <c r="D1078" s="7"/>
      <c r="E1078" s="8"/>
      <c r="F1078" s="8"/>
      <c r="G1078" s="58" t="str">
        <f t="shared" si="328"/>
        <v/>
      </c>
      <c r="H1078" s="58" t="str">
        <f t="shared" si="328"/>
        <v/>
      </c>
      <c r="I1078" s="58" t="str">
        <f t="shared" si="328"/>
        <v/>
      </c>
      <c r="K1078" s="100" t="str">
        <f t="shared" si="321"/>
        <v/>
      </c>
      <c r="U1078" s="101"/>
      <c r="V1078" s="63" t="str">
        <f t="shared" si="311"/>
        <v/>
      </c>
      <c r="W1078" s="63" t="str">
        <f t="shared" si="312"/>
        <v/>
      </c>
      <c r="X1078" s="63" t="str">
        <f t="shared" si="313"/>
        <v/>
      </c>
      <c r="Y1078" s="63" t="str">
        <f t="shared" si="314"/>
        <v/>
      </c>
      <c r="Z1078" s="63" t="str">
        <f t="shared" si="315"/>
        <v/>
      </c>
      <c r="AA1078" s="63" t="str">
        <f t="shared" si="316"/>
        <v/>
      </c>
      <c r="AB1078" s="37"/>
      <c r="AC1078" s="37"/>
      <c r="AD1078" s="37"/>
      <c r="AE1078" s="82" t="str">
        <f t="shared" si="317"/>
        <v/>
      </c>
      <c r="AF1078" s="82" t="str">
        <f t="shared" si="318"/>
        <v/>
      </c>
      <c r="AG1078" s="82" t="str">
        <f t="shared" si="319"/>
        <v/>
      </c>
      <c r="AH1078" s="125" t="str">
        <f t="shared" si="322"/>
        <v/>
      </c>
      <c r="AI1078" s="64" t="str">
        <f t="shared" si="320"/>
        <v/>
      </c>
      <c r="AJ1078" s="45" t="str">
        <f>IFERROR(IF(ISNUMBER('Opsparede løndele dec21-feb22'!K1076),AI1078+'Opsparede løndele dec21-feb22'!K1076,AI1078),"")</f>
        <v/>
      </c>
    </row>
    <row r="1079" spans="1:36" x14ac:dyDescent="0.25">
      <c r="A1079" s="50" t="str">
        <f t="shared" si="323"/>
        <v/>
      </c>
      <c r="B1079" s="5"/>
      <c r="C1079" s="6"/>
      <c r="D1079" s="7"/>
      <c r="E1079" s="8"/>
      <c r="F1079" s="8"/>
      <c r="G1079" s="58" t="str">
        <f t="shared" si="328"/>
        <v/>
      </c>
      <c r="H1079" s="58" t="str">
        <f t="shared" si="328"/>
        <v/>
      </c>
      <c r="I1079" s="58" t="str">
        <f t="shared" si="328"/>
        <v/>
      </c>
      <c r="K1079" s="100" t="str">
        <f t="shared" si="321"/>
        <v/>
      </c>
      <c r="U1079" s="101"/>
      <c r="V1079" s="63" t="str">
        <f t="shared" si="311"/>
        <v/>
      </c>
      <c r="W1079" s="63" t="str">
        <f t="shared" si="312"/>
        <v/>
      </c>
      <c r="X1079" s="63" t="str">
        <f t="shared" si="313"/>
        <v/>
      </c>
      <c r="Y1079" s="63" t="str">
        <f t="shared" si="314"/>
        <v/>
      </c>
      <c r="Z1079" s="63" t="str">
        <f t="shared" si="315"/>
        <v/>
      </c>
      <c r="AA1079" s="63" t="str">
        <f t="shared" si="316"/>
        <v/>
      </c>
      <c r="AB1079" s="37"/>
      <c r="AC1079" s="37"/>
      <c r="AD1079" s="37"/>
      <c r="AE1079" s="82" t="str">
        <f t="shared" si="317"/>
        <v/>
      </c>
      <c r="AF1079" s="82" t="str">
        <f t="shared" si="318"/>
        <v/>
      </c>
      <c r="AG1079" s="82" t="str">
        <f t="shared" si="319"/>
        <v/>
      </c>
      <c r="AH1079" s="125" t="str">
        <f t="shared" si="322"/>
        <v/>
      </c>
      <c r="AI1079" s="64" t="str">
        <f t="shared" si="320"/>
        <v/>
      </c>
      <c r="AJ1079" s="45" t="str">
        <f>IFERROR(IF(ISNUMBER('Opsparede løndele dec21-feb22'!K1077),AI1079+'Opsparede løndele dec21-feb22'!K1077,AI1079),"")</f>
        <v/>
      </c>
    </row>
    <row r="1080" spans="1:36" x14ac:dyDescent="0.25">
      <c r="A1080" s="50" t="str">
        <f t="shared" si="323"/>
        <v/>
      </c>
      <c r="B1080" s="5"/>
      <c r="C1080" s="6"/>
      <c r="D1080" s="7"/>
      <c r="E1080" s="8"/>
      <c r="F1080" s="8"/>
      <c r="G1080" s="58" t="str">
        <f t="shared" si="328"/>
        <v/>
      </c>
      <c r="H1080" s="58" t="str">
        <f t="shared" si="328"/>
        <v/>
      </c>
      <c r="I1080" s="58" t="str">
        <f t="shared" si="328"/>
        <v/>
      </c>
      <c r="K1080" s="100" t="str">
        <f t="shared" si="321"/>
        <v/>
      </c>
      <c r="U1080" s="101"/>
      <c r="V1080" s="63" t="str">
        <f t="shared" si="311"/>
        <v/>
      </c>
      <c r="W1080" s="63" t="str">
        <f t="shared" si="312"/>
        <v/>
      </c>
      <c r="X1080" s="63" t="str">
        <f t="shared" si="313"/>
        <v/>
      </c>
      <c r="Y1080" s="63" t="str">
        <f t="shared" si="314"/>
        <v/>
      </c>
      <c r="Z1080" s="63" t="str">
        <f t="shared" si="315"/>
        <v/>
      </c>
      <c r="AA1080" s="63" t="str">
        <f t="shared" si="316"/>
        <v/>
      </c>
      <c r="AB1080" s="37"/>
      <c r="AC1080" s="37"/>
      <c r="AD1080" s="37"/>
      <c r="AE1080" s="82" t="str">
        <f t="shared" si="317"/>
        <v/>
      </c>
      <c r="AF1080" s="82" t="str">
        <f t="shared" si="318"/>
        <v/>
      </c>
      <c r="AG1080" s="82" t="str">
        <f t="shared" si="319"/>
        <v/>
      </c>
      <c r="AH1080" s="125" t="str">
        <f t="shared" si="322"/>
        <v/>
      </c>
      <c r="AI1080" s="64" t="str">
        <f t="shared" si="320"/>
        <v/>
      </c>
      <c r="AJ1080" s="45" t="str">
        <f>IFERROR(IF(ISNUMBER('Opsparede løndele dec21-feb22'!K1078),AI1080+'Opsparede løndele dec21-feb22'!K1078,AI1080),"")</f>
        <v/>
      </c>
    </row>
    <row r="1081" spans="1:36" x14ac:dyDescent="0.25">
      <c r="A1081" s="50" t="str">
        <f t="shared" si="323"/>
        <v/>
      </c>
      <c r="B1081" s="5"/>
      <c r="C1081" s="6"/>
      <c r="D1081" s="7"/>
      <c r="E1081" s="8"/>
      <c r="F1081" s="8"/>
      <c r="G1081" s="58" t="str">
        <f t="shared" si="328"/>
        <v/>
      </c>
      <c r="H1081" s="58" t="str">
        <f t="shared" si="328"/>
        <v/>
      </c>
      <c r="I1081" s="58" t="str">
        <f t="shared" si="328"/>
        <v/>
      </c>
      <c r="K1081" s="100" t="str">
        <f t="shared" si="321"/>
        <v/>
      </c>
      <c r="U1081" s="101"/>
      <c r="V1081" s="63" t="str">
        <f t="shared" si="311"/>
        <v/>
      </c>
      <c r="W1081" s="63" t="str">
        <f t="shared" si="312"/>
        <v/>
      </c>
      <c r="X1081" s="63" t="str">
        <f t="shared" si="313"/>
        <v/>
      </c>
      <c r="Y1081" s="63" t="str">
        <f t="shared" si="314"/>
        <v/>
      </c>
      <c r="Z1081" s="63" t="str">
        <f t="shared" si="315"/>
        <v/>
      </c>
      <c r="AA1081" s="63" t="str">
        <f t="shared" si="316"/>
        <v/>
      </c>
      <c r="AB1081" s="37"/>
      <c r="AC1081" s="37"/>
      <c r="AD1081" s="37"/>
      <c r="AE1081" s="82" t="str">
        <f t="shared" si="317"/>
        <v/>
      </c>
      <c r="AF1081" s="82" t="str">
        <f t="shared" si="318"/>
        <v/>
      </c>
      <c r="AG1081" s="82" t="str">
        <f t="shared" si="319"/>
        <v/>
      </c>
      <c r="AH1081" s="125" t="str">
        <f t="shared" si="322"/>
        <v/>
      </c>
      <c r="AI1081" s="64" t="str">
        <f t="shared" si="320"/>
        <v/>
      </c>
      <c r="AJ1081" s="45" t="str">
        <f>IFERROR(IF(ISNUMBER('Opsparede løndele dec21-feb22'!K1079),AI1081+'Opsparede løndele dec21-feb22'!K1079,AI1081),"")</f>
        <v/>
      </c>
    </row>
    <row r="1082" spans="1:36" x14ac:dyDescent="0.25">
      <c r="A1082" s="50" t="str">
        <f t="shared" si="323"/>
        <v/>
      </c>
      <c r="B1082" s="5"/>
      <c r="C1082" s="6"/>
      <c r="D1082" s="7"/>
      <c r="E1082" s="8"/>
      <c r="F1082" s="8"/>
      <c r="G1082" s="58" t="str">
        <f t="shared" si="328"/>
        <v/>
      </c>
      <c r="H1082" s="58" t="str">
        <f t="shared" si="328"/>
        <v/>
      </c>
      <c r="I1082" s="58" t="str">
        <f t="shared" si="328"/>
        <v/>
      </c>
      <c r="K1082" s="100" t="str">
        <f t="shared" si="321"/>
        <v/>
      </c>
      <c r="U1082" s="101"/>
      <c r="V1082" s="63" t="str">
        <f t="shared" si="311"/>
        <v/>
      </c>
      <c r="W1082" s="63" t="str">
        <f t="shared" si="312"/>
        <v/>
      </c>
      <c r="X1082" s="63" t="str">
        <f t="shared" si="313"/>
        <v/>
      </c>
      <c r="Y1082" s="63" t="str">
        <f t="shared" si="314"/>
        <v/>
      </c>
      <c r="Z1082" s="63" t="str">
        <f t="shared" si="315"/>
        <v/>
      </c>
      <c r="AA1082" s="63" t="str">
        <f t="shared" si="316"/>
        <v/>
      </c>
      <c r="AB1082" s="37"/>
      <c r="AC1082" s="37"/>
      <c r="AD1082" s="37"/>
      <c r="AE1082" s="82" t="str">
        <f t="shared" si="317"/>
        <v/>
      </c>
      <c r="AF1082" s="82" t="str">
        <f t="shared" si="318"/>
        <v/>
      </c>
      <c r="AG1082" s="82" t="str">
        <f t="shared" si="319"/>
        <v/>
      </c>
      <c r="AH1082" s="125" t="str">
        <f t="shared" si="322"/>
        <v/>
      </c>
      <c r="AI1082" s="64" t="str">
        <f t="shared" si="320"/>
        <v/>
      </c>
      <c r="AJ1082" s="45" t="str">
        <f>IFERROR(IF(ISNUMBER('Opsparede løndele dec21-feb22'!K1080),AI1082+'Opsparede løndele dec21-feb22'!K1080,AI1082),"")</f>
        <v/>
      </c>
    </row>
    <row r="1083" spans="1:36" x14ac:dyDescent="0.25">
      <c r="A1083" s="50" t="str">
        <f t="shared" si="323"/>
        <v/>
      </c>
      <c r="B1083" s="5"/>
      <c r="C1083" s="6"/>
      <c r="D1083" s="7"/>
      <c r="E1083" s="8"/>
      <c r="F1083" s="8"/>
      <c r="G1083" s="58" t="str">
        <f t="shared" si="328"/>
        <v/>
      </c>
      <c r="H1083" s="58" t="str">
        <f t="shared" si="328"/>
        <v/>
      </c>
      <c r="I1083" s="58" t="str">
        <f t="shared" si="328"/>
        <v/>
      </c>
      <c r="K1083" s="100" t="str">
        <f t="shared" si="321"/>
        <v/>
      </c>
      <c r="U1083" s="101"/>
      <c r="V1083" s="63" t="str">
        <f t="shared" si="311"/>
        <v/>
      </c>
      <c r="W1083" s="63" t="str">
        <f t="shared" si="312"/>
        <v/>
      </c>
      <c r="X1083" s="63" t="str">
        <f t="shared" si="313"/>
        <v/>
      </c>
      <c r="Y1083" s="63" t="str">
        <f t="shared" si="314"/>
        <v/>
      </c>
      <c r="Z1083" s="63" t="str">
        <f t="shared" si="315"/>
        <v/>
      </c>
      <c r="AA1083" s="63" t="str">
        <f t="shared" si="316"/>
        <v/>
      </c>
      <c r="AB1083" s="37"/>
      <c r="AC1083" s="37"/>
      <c r="AD1083" s="37"/>
      <c r="AE1083" s="82" t="str">
        <f t="shared" si="317"/>
        <v/>
      </c>
      <c r="AF1083" s="82" t="str">
        <f t="shared" si="318"/>
        <v/>
      </c>
      <c r="AG1083" s="82" t="str">
        <f t="shared" si="319"/>
        <v/>
      </c>
      <c r="AH1083" s="125" t="str">
        <f t="shared" si="322"/>
        <v/>
      </c>
      <c r="AI1083" s="64" t="str">
        <f t="shared" si="320"/>
        <v/>
      </c>
      <c r="AJ1083" s="45" t="str">
        <f>IFERROR(IF(ISNUMBER('Opsparede løndele dec21-feb22'!K1081),AI1083+'Opsparede løndele dec21-feb22'!K1081,AI1083),"")</f>
        <v/>
      </c>
    </row>
    <row r="1084" spans="1:36" x14ac:dyDescent="0.25">
      <c r="A1084" s="50" t="str">
        <f t="shared" si="323"/>
        <v/>
      </c>
      <c r="B1084" s="5"/>
      <c r="C1084" s="6"/>
      <c r="D1084" s="7"/>
      <c r="E1084" s="8"/>
      <c r="F1084" s="8"/>
      <c r="G1084" s="58" t="str">
        <f t="shared" si="328"/>
        <v/>
      </c>
      <c r="H1084" s="58" t="str">
        <f t="shared" si="328"/>
        <v/>
      </c>
      <c r="I1084" s="58" t="str">
        <f t="shared" si="328"/>
        <v/>
      </c>
      <c r="K1084" s="100" t="str">
        <f t="shared" si="321"/>
        <v/>
      </c>
      <c r="U1084" s="101"/>
      <c r="V1084" s="63" t="str">
        <f t="shared" si="311"/>
        <v/>
      </c>
      <c r="W1084" s="63" t="str">
        <f t="shared" si="312"/>
        <v/>
      </c>
      <c r="X1084" s="63" t="str">
        <f t="shared" si="313"/>
        <v/>
      </c>
      <c r="Y1084" s="63" t="str">
        <f t="shared" si="314"/>
        <v/>
      </c>
      <c r="Z1084" s="63" t="str">
        <f t="shared" si="315"/>
        <v/>
      </c>
      <c r="AA1084" s="63" t="str">
        <f t="shared" si="316"/>
        <v/>
      </c>
      <c r="AB1084" s="37"/>
      <c r="AC1084" s="37"/>
      <c r="AD1084" s="37"/>
      <c r="AE1084" s="82" t="str">
        <f t="shared" si="317"/>
        <v/>
      </c>
      <c r="AF1084" s="82" t="str">
        <f t="shared" si="318"/>
        <v/>
      </c>
      <c r="AG1084" s="82" t="str">
        <f t="shared" si="319"/>
        <v/>
      </c>
      <c r="AH1084" s="125" t="str">
        <f t="shared" si="322"/>
        <v/>
      </c>
      <c r="AI1084" s="64" t="str">
        <f t="shared" si="320"/>
        <v/>
      </c>
      <c r="AJ1084" s="45" t="str">
        <f>IFERROR(IF(ISNUMBER('Opsparede løndele dec21-feb22'!K1082),AI1084+'Opsparede løndele dec21-feb22'!K1082,AI1084),"")</f>
        <v/>
      </c>
    </row>
    <row r="1085" spans="1:36" x14ac:dyDescent="0.25">
      <c r="A1085" s="50" t="str">
        <f t="shared" si="323"/>
        <v/>
      </c>
      <c r="B1085" s="5"/>
      <c r="C1085" s="6"/>
      <c r="D1085" s="7"/>
      <c r="E1085" s="8"/>
      <c r="F1085" s="8"/>
      <c r="G1085" s="58" t="str">
        <f t="shared" si="328"/>
        <v/>
      </c>
      <c r="H1085" s="58" t="str">
        <f t="shared" si="328"/>
        <v/>
      </c>
      <c r="I1085" s="58" t="str">
        <f t="shared" si="328"/>
        <v/>
      </c>
      <c r="K1085" s="100" t="str">
        <f t="shared" si="321"/>
        <v/>
      </c>
      <c r="U1085" s="101"/>
      <c r="V1085" s="63" t="str">
        <f t="shared" si="311"/>
        <v/>
      </c>
      <c r="W1085" s="63" t="str">
        <f t="shared" si="312"/>
        <v/>
      </c>
      <c r="X1085" s="63" t="str">
        <f t="shared" si="313"/>
        <v/>
      </c>
      <c r="Y1085" s="63" t="str">
        <f t="shared" si="314"/>
        <v/>
      </c>
      <c r="Z1085" s="63" t="str">
        <f t="shared" si="315"/>
        <v/>
      </c>
      <c r="AA1085" s="63" t="str">
        <f t="shared" si="316"/>
        <v/>
      </c>
      <c r="AB1085" s="37"/>
      <c r="AC1085" s="37"/>
      <c r="AD1085" s="37"/>
      <c r="AE1085" s="82" t="str">
        <f t="shared" si="317"/>
        <v/>
      </c>
      <c r="AF1085" s="82" t="str">
        <f t="shared" si="318"/>
        <v/>
      </c>
      <c r="AG1085" s="82" t="str">
        <f t="shared" si="319"/>
        <v/>
      </c>
      <c r="AH1085" s="125" t="str">
        <f t="shared" si="322"/>
        <v/>
      </c>
      <c r="AI1085" s="64" t="str">
        <f t="shared" si="320"/>
        <v/>
      </c>
      <c r="AJ1085" s="45" t="str">
        <f>IFERROR(IF(ISNUMBER('Opsparede løndele dec21-feb22'!K1083),AI1085+'Opsparede løndele dec21-feb22'!K1083,AI1085),"")</f>
        <v/>
      </c>
    </row>
    <row r="1086" spans="1:36" x14ac:dyDescent="0.25">
      <c r="A1086" s="50" t="str">
        <f t="shared" si="323"/>
        <v/>
      </c>
      <c r="B1086" s="5"/>
      <c r="C1086" s="6"/>
      <c r="D1086" s="7"/>
      <c r="E1086" s="8"/>
      <c r="F1086" s="8"/>
      <c r="G1086" s="58" t="str">
        <f t="shared" si="328"/>
        <v/>
      </c>
      <c r="H1086" s="58" t="str">
        <f t="shared" si="328"/>
        <v/>
      </c>
      <c r="I1086" s="58" t="str">
        <f t="shared" si="328"/>
        <v/>
      </c>
      <c r="K1086" s="100" t="str">
        <f t="shared" si="321"/>
        <v/>
      </c>
      <c r="U1086" s="101"/>
      <c r="V1086" s="63" t="str">
        <f t="shared" si="311"/>
        <v/>
      </c>
      <c r="W1086" s="63" t="str">
        <f t="shared" si="312"/>
        <v/>
      </c>
      <c r="X1086" s="63" t="str">
        <f t="shared" si="313"/>
        <v/>
      </c>
      <c r="Y1086" s="63" t="str">
        <f t="shared" si="314"/>
        <v/>
      </c>
      <c r="Z1086" s="63" t="str">
        <f t="shared" si="315"/>
        <v/>
      </c>
      <c r="AA1086" s="63" t="str">
        <f t="shared" si="316"/>
        <v/>
      </c>
      <c r="AB1086" s="37"/>
      <c r="AC1086" s="37"/>
      <c r="AD1086" s="37"/>
      <c r="AE1086" s="82" t="str">
        <f t="shared" si="317"/>
        <v/>
      </c>
      <c r="AF1086" s="82" t="str">
        <f t="shared" si="318"/>
        <v/>
      </c>
      <c r="AG1086" s="82" t="str">
        <f t="shared" si="319"/>
        <v/>
      </c>
      <c r="AH1086" s="125" t="str">
        <f t="shared" si="322"/>
        <v/>
      </c>
      <c r="AI1086" s="64" t="str">
        <f t="shared" si="320"/>
        <v/>
      </c>
      <c r="AJ1086" s="45" t="str">
        <f>IFERROR(IF(ISNUMBER('Opsparede løndele dec21-feb22'!K1084),AI1086+'Opsparede løndele dec21-feb22'!K1084,AI1086),"")</f>
        <v/>
      </c>
    </row>
    <row r="1087" spans="1:36" x14ac:dyDescent="0.25">
      <c r="A1087" s="50" t="str">
        <f t="shared" si="323"/>
        <v/>
      </c>
      <c r="B1087" s="5"/>
      <c r="C1087" s="6"/>
      <c r="D1087" s="7"/>
      <c r="E1087" s="8"/>
      <c r="F1087" s="8"/>
      <c r="G1087" s="58" t="str">
        <f t="shared" ref="G1087:I1096" si="329">IF(AND(ISNUMBER($E1087),ISNUMBER($F1087)),MAX(MIN(NETWORKDAYS(IF($E1087&lt;=VLOOKUP(G$6,Matrix_antal_dage,5,FALSE),VLOOKUP(G$6,Matrix_antal_dage,5,FALSE),$E1087),IF($F1087&gt;=VLOOKUP(G$6,Matrix_antal_dage,6,FALSE),VLOOKUP(G$6,Matrix_antal_dage,6,FALSE),$F1087),helligdage),VLOOKUP(G$6,Matrix_antal_dage,7,FALSE)),0),"")</f>
        <v/>
      </c>
      <c r="H1087" s="58" t="str">
        <f t="shared" si="329"/>
        <v/>
      </c>
      <c r="I1087" s="58" t="str">
        <f t="shared" si="329"/>
        <v/>
      </c>
      <c r="K1087" s="100" t="str">
        <f t="shared" si="321"/>
        <v/>
      </c>
      <c r="U1087" s="101"/>
      <c r="V1087" s="63" t="str">
        <f t="shared" si="311"/>
        <v/>
      </c>
      <c r="W1087" s="63" t="str">
        <f t="shared" si="312"/>
        <v/>
      </c>
      <c r="X1087" s="63" t="str">
        <f t="shared" si="313"/>
        <v/>
      </c>
      <c r="Y1087" s="63" t="str">
        <f t="shared" si="314"/>
        <v/>
      </c>
      <c r="Z1087" s="63" t="str">
        <f t="shared" si="315"/>
        <v/>
      </c>
      <c r="AA1087" s="63" t="str">
        <f t="shared" si="316"/>
        <v/>
      </c>
      <c r="AB1087" s="37"/>
      <c r="AC1087" s="37"/>
      <c r="AD1087" s="37"/>
      <c r="AE1087" s="82" t="str">
        <f t="shared" si="317"/>
        <v/>
      </c>
      <c r="AF1087" s="82" t="str">
        <f t="shared" si="318"/>
        <v/>
      </c>
      <c r="AG1087" s="82" t="str">
        <f t="shared" si="319"/>
        <v/>
      </c>
      <c r="AH1087" s="125" t="str">
        <f t="shared" si="322"/>
        <v/>
      </c>
      <c r="AI1087" s="64" t="str">
        <f t="shared" si="320"/>
        <v/>
      </c>
      <c r="AJ1087" s="45" t="str">
        <f>IFERROR(IF(ISNUMBER('Opsparede løndele dec21-feb22'!K1085),AI1087+'Opsparede løndele dec21-feb22'!K1085,AI1087),"")</f>
        <v/>
      </c>
    </row>
    <row r="1088" spans="1:36" x14ac:dyDescent="0.25">
      <c r="A1088" s="50" t="str">
        <f t="shared" si="323"/>
        <v/>
      </c>
      <c r="B1088" s="5"/>
      <c r="C1088" s="6"/>
      <c r="D1088" s="7"/>
      <c r="E1088" s="8"/>
      <c r="F1088" s="8"/>
      <c r="G1088" s="58" t="str">
        <f t="shared" si="329"/>
        <v/>
      </c>
      <c r="H1088" s="58" t="str">
        <f t="shared" si="329"/>
        <v/>
      </c>
      <c r="I1088" s="58" t="str">
        <f t="shared" si="329"/>
        <v/>
      </c>
      <c r="K1088" s="100" t="str">
        <f t="shared" si="321"/>
        <v/>
      </c>
      <c r="U1088" s="101"/>
      <c r="V1088" s="63" t="str">
        <f t="shared" si="311"/>
        <v/>
      </c>
      <c r="W1088" s="63" t="str">
        <f t="shared" si="312"/>
        <v/>
      </c>
      <c r="X1088" s="63" t="str">
        <f t="shared" si="313"/>
        <v/>
      </c>
      <c r="Y1088" s="63" t="str">
        <f t="shared" si="314"/>
        <v/>
      </c>
      <c r="Z1088" s="63" t="str">
        <f t="shared" si="315"/>
        <v/>
      </c>
      <c r="AA1088" s="63" t="str">
        <f t="shared" si="316"/>
        <v/>
      </c>
      <c r="AB1088" s="37"/>
      <c r="AC1088" s="37"/>
      <c r="AD1088" s="37"/>
      <c r="AE1088" s="82" t="str">
        <f t="shared" si="317"/>
        <v/>
      </c>
      <c r="AF1088" s="82" t="str">
        <f t="shared" si="318"/>
        <v/>
      </c>
      <c r="AG1088" s="82" t="str">
        <f t="shared" si="319"/>
        <v/>
      </c>
      <c r="AH1088" s="125" t="str">
        <f t="shared" si="322"/>
        <v/>
      </c>
      <c r="AI1088" s="64" t="str">
        <f t="shared" si="320"/>
        <v/>
      </c>
      <c r="AJ1088" s="45" t="str">
        <f>IFERROR(IF(ISNUMBER('Opsparede løndele dec21-feb22'!K1086),AI1088+'Opsparede løndele dec21-feb22'!K1086,AI1088),"")</f>
        <v/>
      </c>
    </row>
    <row r="1089" spans="1:36" x14ac:dyDescent="0.25">
      <c r="A1089" s="50" t="str">
        <f t="shared" si="323"/>
        <v/>
      </c>
      <c r="B1089" s="5"/>
      <c r="C1089" s="6"/>
      <c r="D1089" s="7"/>
      <c r="E1089" s="8"/>
      <c r="F1089" s="8"/>
      <c r="G1089" s="58" t="str">
        <f t="shared" si="329"/>
        <v/>
      </c>
      <c r="H1089" s="58" t="str">
        <f t="shared" si="329"/>
        <v/>
      </c>
      <c r="I1089" s="58" t="str">
        <f t="shared" si="329"/>
        <v/>
      </c>
      <c r="K1089" s="100" t="str">
        <f t="shared" si="321"/>
        <v/>
      </c>
      <c r="U1089" s="101"/>
      <c r="V1089" s="63" t="str">
        <f t="shared" si="311"/>
        <v/>
      </c>
      <c r="W1089" s="63" t="str">
        <f t="shared" si="312"/>
        <v/>
      </c>
      <c r="X1089" s="63" t="str">
        <f t="shared" si="313"/>
        <v/>
      </c>
      <c r="Y1089" s="63" t="str">
        <f t="shared" si="314"/>
        <v/>
      </c>
      <c r="Z1089" s="63" t="str">
        <f t="shared" si="315"/>
        <v/>
      </c>
      <c r="AA1089" s="63" t="str">
        <f t="shared" si="316"/>
        <v/>
      </c>
      <c r="AB1089" s="37"/>
      <c r="AC1089" s="37"/>
      <c r="AD1089" s="37"/>
      <c r="AE1089" s="82" t="str">
        <f t="shared" si="317"/>
        <v/>
      </c>
      <c r="AF1089" s="82" t="str">
        <f t="shared" si="318"/>
        <v/>
      </c>
      <c r="AG1089" s="82" t="str">
        <f t="shared" si="319"/>
        <v/>
      </c>
      <c r="AH1089" s="125" t="str">
        <f t="shared" si="322"/>
        <v/>
      </c>
      <c r="AI1089" s="64" t="str">
        <f t="shared" si="320"/>
        <v/>
      </c>
      <c r="AJ1089" s="45" t="str">
        <f>IFERROR(IF(ISNUMBER('Opsparede løndele dec21-feb22'!K1087),AI1089+'Opsparede løndele dec21-feb22'!K1087,AI1089),"")</f>
        <v/>
      </c>
    </row>
    <row r="1090" spans="1:36" x14ac:dyDescent="0.25">
      <c r="A1090" s="50" t="str">
        <f t="shared" si="323"/>
        <v/>
      </c>
      <c r="B1090" s="5"/>
      <c r="C1090" s="6"/>
      <c r="D1090" s="7"/>
      <c r="E1090" s="8"/>
      <c r="F1090" s="8"/>
      <c r="G1090" s="58" t="str">
        <f t="shared" si="329"/>
        <v/>
      </c>
      <c r="H1090" s="58" t="str">
        <f t="shared" si="329"/>
        <v/>
      </c>
      <c r="I1090" s="58" t="str">
        <f t="shared" si="329"/>
        <v/>
      </c>
      <c r="K1090" s="100" t="str">
        <f t="shared" si="321"/>
        <v/>
      </c>
      <c r="U1090" s="101"/>
      <c r="V1090" s="63" t="str">
        <f t="shared" si="311"/>
        <v/>
      </c>
      <c r="W1090" s="63" t="str">
        <f t="shared" si="312"/>
        <v/>
      </c>
      <c r="X1090" s="63" t="str">
        <f t="shared" si="313"/>
        <v/>
      </c>
      <c r="Y1090" s="63" t="str">
        <f t="shared" si="314"/>
        <v/>
      </c>
      <c r="Z1090" s="63" t="str">
        <f t="shared" si="315"/>
        <v/>
      </c>
      <c r="AA1090" s="63" t="str">
        <f t="shared" si="316"/>
        <v/>
      </c>
      <c r="AB1090" s="37"/>
      <c r="AC1090" s="37"/>
      <c r="AD1090" s="37"/>
      <c r="AE1090" s="82" t="str">
        <f t="shared" si="317"/>
        <v/>
      </c>
      <c r="AF1090" s="82" t="str">
        <f t="shared" si="318"/>
        <v/>
      </c>
      <c r="AG1090" s="82" t="str">
        <f t="shared" si="319"/>
        <v/>
      </c>
      <c r="AH1090" s="125" t="str">
        <f t="shared" si="322"/>
        <v/>
      </c>
      <c r="AI1090" s="64" t="str">
        <f t="shared" si="320"/>
        <v/>
      </c>
      <c r="AJ1090" s="45" t="str">
        <f>IFERROR(IF(ISNUMBER('Opsparede løndele dec21-feb22'!K1088),AI1090+'Opsparede løndele dec21-feb22'!K1088,AI1090),"")</f>
        <v/>
      </c>
    </row>
    <row r="1091" spans="1:36" x14ac:dyDescent="0.25">
      <c r="A1091" s="50" t="str">
        <f t="shared" si="323"/>
        <v/>
      </c>
      <c r="B1091" s="5"/>
      <c r="C1091" s="6"/>
      <c r="D1091" s="7"/>
      <c r="E1091" s="8"/>
      <c r="F1091" s="8"/>
      <c r="G1091" s="58" t="str">
        <f t="shared" si="329"/>
        <v/>
      </c>
      <c r="H1091" s="58" t="str">
        <f t="shared" si="329"/>
        <v/>
      </c>
      <c r="I1091" s="58" t="str">
        <f t="shared" si="329"/>
        <v/>
      </c>
      <c r="K1091" s="100" t="str">
        <f t="shared" si="321"/>
        <v/>
      </c>
      <c r="U1091" s="101"/>
      <c r="V1091" s="63" t="str">
        <f t="shared" si="311"/>
        <v/>
      </c>
      <c r="W1091" s="63" t="str">
        <f t="shared" si="312"/>
        <v/>
      </c>
      <c r="X1091" s="63" t="str">
        <f t="shared" si="313"/>
        <v/>
      </c>
      <c r="Y1091" s="63" t="str">
        <f t="shared" si="314"/>
        <v/>
      </c>
      <c r="Z1091" s="63" t="str">
        <f t="shared" si="315"/>
        <v/>
      </c>
      <c r="AA1091" s="63" t="str">
        <f t="shared" si="316"/>
        <v/>
      </c>
      <c r="AB1091" s="37"/>
      <c r="AC1091" s="37"/>
      <c r="AD1091" s="37"/>
      <c r="AE1091" s="82" t="str">
        <f t="shared" si="317"/>
        <v/>
      </c>
      <c r="AF1091" s="82" t="str">
        <f t="shared" si="318"/>
        <v/>
      </c>
      <c r="AG1091" s="82" t="str">
        <f t="shared" si="319"/>
        <v/>
      </c>
      <c r="AH1091" s="125" t="str">
        <f t="shared" si="322"/>
        <v/>
      </c>
      <c r="AI1091" s="64" t="str">
        <f t="shared" si="320"/>
        <v/>
      </c>
      <c r="AJ1091" s="45" t="str">
        <f>IFERROR(IF(ISNUMBER('Opsparede løndele dec21-feb22'!K1089),AI1091+'Opsparede løndele dec21-feb22'!K1089,AI1091),"")</f>
        <v/>
      </c>
    </row>
    <row r="1092" spans="1:36" x14ac:dyDescent="0.25">
      <c r="A1092" s="50" t="str">
        <f t="shared" si="323"/>
        <v/>
      </c>
      <c r="B1092" s="5"/>
      <c r="C1092" s="6"/>
      <c r="D1092" s="7"/>
      <c r="E1092" s="8"/>
      <c r="F1092" s="8"/>
      <c r="G1092" s="58" t="str">
        <f t="shared" si="329"/>
        <v/>
      </c>
      <c r="H1092" s="58" t="str">
        <f t="shared" si="329"/>
        <v/>
      </c>
      <c r="I1092" s="58" t="str">
        <f t="shared" si="329"/>
        <v/>
      </c>
      <c r="K1092" s="100" t="str">
        <f t="shared" si="321"/>
        <v/>
      </c>
      <c r="U1092" s="101"/>
      <c r="V1092" s="63" t="str">
        <f t="shared" si="311"/>
        <v/>
      </c>
      <c r="W1092" s="63" t="str">
        <f t="shared" si="312"/>
        <v/>
      </c>
      <c r="X1092" s="63" t="str">
        <f t="shared" si="313"/>
        <v/>
      </c>
      <c r="Y1092" s="63" t="str">
        <f t="shared" si="314"/>
        <v/>
      </c>
      <c r="Z1092" s="63" t="str">
        <f t="shared" si="315"/>
        <v/>
      </c>
      <c r="AA1092" s="63" t="str">
        <f t="shared" si="316"/>
        <v/>
      </c>
      <c r="AB1092" s="37"/>
      <c r="AC1092" s="37"/>
      <c r="AD1092" s="37"/>
      <c r="AE1092" s="82" t="str">
        <f t="shared" si="317"/>
        <v/>
      </c>
      <c r="AF1092" s="82" t="str">
        <f t="shared" si="318"/>
        <v/>
      </c>
      <c r="AG1092" s="82" t="str">
        <f t="shared" si="319"/>
        <v/>
      </c>
      <c r="AH1092" s="125" t="str">
        <f t="shared" si="322"/>
        <v/>
      </c>
      <c r="AI1092" s="64" t="str">
        <f t="shared" si="320"/>
        <v/>
      </c>
      <c r="AJ1092" s="45" t="str">
        <f>IFERROR(IF(ISNUMBER('Opsparede løndele dec21-feb22'!K1090),AI1092+'Opsparede løndele dec21-feb22'!K1090,AI1092),"")</f>
        <v/>
      </c>
    </row>
    <row r="1093" spans="1:36" x14ac:dyDescent="0.25">
      <c r="A1093" s="50" t="str">
        <f t="shared" si="323"/>
        <v/>
      </c>
      <c r="B1093" s="5"/>
      <c r="C1093" s="6"/>
      <c r="D1093" s="7"/>
      <c r="E1093" s="8"/>
      <c r="F1093" s="8"/>
      <c r="G1093" s="58" t="str">
        <f t="shared" si="329"/>
        <v/>
      </c>
      <c r="H1093" s="58" t="str">
        <f t="shared" si="329"/>
        <v/>
      </c>
      <c r="I1093" s="58" t="str">
        <f t="shared" si="329"/>
        <v/>
      </c>
      <c r="K1093" s="100" t="str">
        <f t="shared" si="321"/>
        <v/>
      </c>
      <c r="U1093" s="101"/>
      <c r="V1093" s="63" t="str">
        <f t="shared" si="311"/>
        <v/>
      </c>
      <c r="W1093" s="63" t="str">
        <f t="shared" si="312"/>
        <v/>
      </c>
      <c r="X1093" s="63" t="str">
        <f t="shared" si="313"/>
        <v/>
      </c>
      <c r="Y1093" s="63" t="str">
        <f t="shared" si="314"/>
        <v/>
      </c>
      <c r="Z1093" s="63" t="str">
        <f t="shared" si="315"/>
        <v/>
      </c>
      <c r="AA1093" s="63" t="str">
        <f t="shared" si="316"/>
        <v/>
      </c>
      <c r="AB1093" s="37"/>
      <c r="AC1093" s="37"/>
      <c r="AD1093" s="37"/>
      <c r="AE1093" s="82" t="str">
        <f t="shared" si="317"/>
        <v/>
      </c>
      <c r="AF1093" s="82" t="str">
        <f t="shared" si="318"/>
        <v/>
      </c>
      <c r="AG1093" s="82" t="str">
        <f t="shared" si="319"/>
        <v/>
      </c>
      <c r="AH1093" s="125" t="str">
        <f t="shared" si="322"/>
        <v/>
      </c>
      <c r="AI1093" s="64" t="str">
        <f t="shared" si="320"/>
        <v/>
      </c>
      <c r="AJ1093" s="45" t="str">
        <f>IFERROR(IF(ISNUMBER('Opsparede løndele dec21-feb22'!K1091),AI1093+'Opsparede løndele dec21-feb22'!K1091,AI1093),"")</f>
        <v/>
      </c>
    </row>
    <row r="1094" spans="1:36" x14ac:dyDescent="0.25">
      <c r="A1094" s="50" t="str">
        <f t="shared" si="323"/>
        <v/>
      </c>
      <c r="B1094" s="5"/>
      <c r="C1094" s="6"/>
      <c r="D1094" s="7"/>
      <c r="E1094" s="8"/>
      <c r="F1094" s="8"/>
      <c r="G1094" s="58" t="str">
        <f t="shared" si="329"/>
        <v/>
      </c>
      <c r="H1094" s="58" t="str">
        <f t="shared" si="329"/>
        <v/>
      </c>
      <c r="I1094" s="58" t="str">
        <f t="shared" si="329"/>
        <v/>
      </c>
      <c r="K1094" s="100" t="str">
        <f t="shared" si="321"/>
        <v/>
      </c>
      <c r="U1094" s="101"/>
      <c r="V1094" s="63" t="str">
        <f t="shared" si="311"/>
        <v/>
      </c>
      <c r="W1094" s="63" t="str">
        <f t="shared" si="312"/>
        <v/>
      </c>
      <c r="X1094" s="63" t="str">
        <f t="shared" si="313"/>
        <v/>
      </c>
      <c r="Y1094" s="63" t="str">
        <f t="shared" si="314"/>
        <v/>
      </c>
      <c r="Z1094" s="63" t="str">
        <f t="shared" si="315"/>
        <v/>
      </c>
      <c r="AA1094" s="63" t="str">
        <f t="shared" si="316"/>
        <v/>
      </c>
      <c r="AB1094" s="37"/>
      <c r="AC1094" s="37"/>
      <c r="AD1094" s="37"/>
      <c r="AE1094" s="82" t="str">
        <f t="shared" si="317"/>
        <v/>
      </c>
      <c r="AF1094" s="82" t="str">
        <f t="shared" si="318"/>
        <v/>
      </c>
      <c r="AG1094" s="82" t="str">
        <f t="shared" si="319"/>
        <v/>
      </c>
      <c r="AH1094" s="125" t="str">
        <f t="shared" si="322"/>
        <v/>
      </c>
      <c r="AI1094" s="64" t="str">
        <f t="shared" si="320"/>
        <v/>
      </c>
      <c r="AJ1094" s="45" t="str">
        <f>IFERROR(IF(ISNUMBER('Opsparede løndele dec21-feb22'!K1092),AI1094+'Opsparede løndele dec21-feb22'!K1092,AI1094),"")</f>
        <v/>
      </c>
    </row>
    <row r="1095" spans="1:36" x14ac:dyDescent="0.25">
      <c r="A1095" s="50" t="str">
        <f t="shared" si="323"/>
        <v/>
      </c>
      <c r="B1095" s="5"/>
      <c r="C1095" s="6"/>
      <c r="D1095" s="7"/>
      <c r="E1095" s="8"/>
      <c r="F1095" s="8"/>
      <c r="G1095" s="58" t="str">
        <f t="shared" si="329"/>
        <v/>
      </c>
      <c r="H1095" s="58" t="str">
        <f t="shared" si="329"/>
        <v/>
      </c>
      <c r="I1095" s="58" t="str">
        <f t="shared" si="329"/>
        <v/>
      </c>
      <c r="K1095" s="100" t="str">
        <f t="shared" si="321"/>
        <v/>
      </c>
      <c r="U1095" s="101"/>
      <c r="V1095" s="63" t="str">
        <f t="shared" ref="V1095:V1158" si="330">IF(AND(ISNUMBER($U1095),ISNUMBER(L1095)),(IF($B1095="","",IF(MIN(L1095,O1095)*$K1095&gt;30000*IF($U1095&gt;37,37,$U1095)/37,30000*IF($U1095&gt;37,37,$U1095)/37,MIN(L1095,O1095)*$K1095))),"")</f>
        <v/>
      </c>
      <c r="W1095" s="63" t="str">
        <f t="shared" ref="W1095:W1158" si="331">IF(AND(ISNUMBER($U1095),ISNUMBER(M1095)),(IF($B1095="","",IF(MIN(M1095,P1095)*$K1095&gt;30000*IF($U1095&gt;37,37,$U1095)/37,30000*IF($U1095&gt;37,37,$U1095)/37,MIN(M1095,P1095)*$K1095))),"")</f>
        <v/>
      </c>
      <c r="X1095" s="63" t="str">
        <f t="shared" ref="X1095:X1158" si="332">IF(AND(ISNUMBER($U1095),ISNUMBER(N1095)),(IF($B1095="","",IF(MIN(N1095,Q1095)*$K1095&gt;30000*IF($U1095&gt;37,37,$U1095)/37,30000*IF($U1095&gt;37,37,$U1095)/37,MIN(N1095,Q1095)*$K1095))),"")</f>
        <v/>
      </c>
      <c r="Y1095" s="63" t="str">
        <f t="shared" ref="Y1095:Y1158" si="333">IF(ISNUMBER(V1095),(MIN(V1095,MIN(L1095,O1095)-R1095)),"")</f>
        <v/>
      </c>
      <c r="Z1095" s="63" t="str">
        <f t="shared" ref="Z1095:Z1158" si="334">IF(ISNUMBER(W1095),(MIN(W1095,MIN(M1095,P1095)-S1095)),"")</f>
        <v/>
      </c>
      <c r="AA1095" s="63" t="str">
        <f t="shared" ref="AA1095:AA1158" si="335">IF(ISNUMBER(X1095),(MIN(X1095,MIN(N1095,Q1095)-T1095)),"")</f>
        <v/>
      </c>
      <c r="AB1095" s="37"/>
      <c r="AC1095" s="37"/>
      <c r="AD1095" s="37"/>
      <c r="AE1095" s="82" t="str">
        <f t="shared" ref="AE1095:AE1158" si="336">IF(AND(ISNUMBER(AB1095),G1095&gt;0),MIN(Y1095/VLOOKUP(G$6,Matrix_antal_dage,4,FALSE)*(G1095-AB1095),30000),"")</f>
        <v/>
      </c>
      <c r="AF1095" s="82" t="str">
        <f t="shared" ref="AF1095:AF1158" si="337">IF(AND(ISNUMBER(AC1095),H1095&gt;0),MIN(Z1095/VLOOKUP(H$6,Matrix_antal_dage,4,FALSE)*(H1095-AC1095),30000),"")</f>
        <v/>
      </c>
      <c r="AG1095" s="82" t="str">
        <f t="shared" ref="AG1095:AG1158" si="338">IF(AND(ISNUMBER(AD1095),I1095&gt;0),MIN(AA1095/VLOOKUP(I$6,Matrix_antal_dage,4,FALSE)*(I1095-AD1095),30000),"")</f>
        <v/>
      </c>
      <c r="AH1095" s="125" t="str">
        <f t="shared" si="322"/>
        <v/>
      </c>
      <c r="AI1095" s="64" t="str">
        <f t="shared" ref="AI1095:AI1158" si="339">IF(ISNUMBER(AH1095),MAX(SUM(AE1095:AG1095)-AH1095,0),IF(SUM(AE1095:AG1095)&gt;0,SUM(AE1095:AG1095),""))</f>
        <v/>
      </c>
      <c r="AJ1095" s="45" t="str">
        <f>IFERROR(IF(ISNUMBER('Opsparede løndele dec21-feb22'!K1093),AI1095+'Opsparede løndele dec21-feb22'!K1093,AI1095),"")</f>
        <v/>
      </c>
    </row>
    <row r="1096" spans="1:36" x14ac:dyDescent="0.25">
      <c r="A1096" s="50" t="str">
        <f t="shared" si="323"/>
        <v/>
      </c>
      <c r="B1096" s="5"/>
      <c r="C1096" s="6"/>
      <c r="D1096" s="7"/>
      <c r="E1096" s="8"/>
      <c r="F1096" s="8"/>
      <c r="G1096" s="58" t="str">
        <f t="shared" si="329"/>
        <v/>
      </c>
      <c r="H1096" s="58" t="str">
        <f t="shared" si="329"/>
        <v/>
      </c>
      <c r="I1096" s="58" t="str">
        <f t="shared" si="329"/>
        <v/>
      </c>
      <c r="K1096" s="100" t="str">
        <f t="shared" ref="K1096:K1159" si="340">IF(J1096="","",IF(J1096="Funktionær",0.75,IF(J1096="Ikke-funktionær",0.9,IF(J1096="Elev/lærling",0.9))))</f>
        <v/>
      </c>
      <c r="U1096" s="101"/>
      <c r="V1096" s="63" t="str">
        <f t="shared" si="330"/>
        <v/>
      </c>
      <c r="W1096" s="63" t="str">
        <f t="shared" si="331"/>
        <v/>
      </c>
      <c r="X1096" s="63" t="str">
        <f t="shared" si="332"/>
        <v/>
      </c>
      <c r="Y1096" s="63" t="str">
        <f t="shared" si="333"/>
        <v/>
      </c>
      <c r="Z1096" s="63" t="str">
        <f t="shared" si="334"/>
        <v/>
      </c>
      <c r="AA1096" s="63" t="str">
        <f t="shared" si="335"/>
        <v/>
      </c>
      <c r="AB1096" s="37"/>
      <c r="AC1096" s="37"/>
      <c r="AD1096" s="37"/>
      <c r="AE1096" s="82" t="str">
        <f t="shared" si="336"/>
        <v/>
      </c>
      <c r="AF1096" s="82" t="str">
        <f t="shared" si="337"/>
        <v/>
      </c>
      <c r="AG1096" s="82" t="str">
        <f t="shared" si="338"/>
        <v/>
      </c>
      <c r="AH1096" s="125" t="str">
        <f t="shared" ref="AH1096:AH1159" si="341">IF(OR(ISNUMBER(AB1096),ISNUMBER(AC1096),ISNUMBER(AD1096)),3/5*5/31*IF(AND(ISNUMBER(Y1096),ISNUMBER(Z1096),ISNUMBER(AA1096)),SUM(Y1096:AA1096)/3,IF(AND(ISNUMBER(Y1096),ISNUMBER(Z1096)),SUM(Y1096:Z1096)/2,IF(AND(ISNUMBER(Y1096),ISNUMBER(AA1096)),SUM(Y1096+AA1096)/2,IF(AND(ISNUMBER(Z1096),ISNUMBER(AA1096)),SUM(Z1096:AA1096)/2,IF(ISNUMBER(Y1096),Y1096,IF(ISNUMBER(Z1096),Z1096,IF(ISNUMBER(AA1096),AA1096,""))))))),"")</f>
        <v/>
      </c>
      <c r="AI1096" s="64" t="str">
        <f t="shared" si="339"/>
        <v/>
      </c>
      <c r="AJ1096" s="45" t="str">
        <f>IFERROR(IF(ISNUMBER('Opsparede løndele dec21-feb22'!K1094),AI1096+'Opsparede løndele dec21-feb22'!K1094,AI1096),"")</f>
        <v/>
      </c>
    </row>
    <row r="1097" spans="1:36" x14ac:dyDescent="0.25">
      <c r="A1097" s="50" t="str">
        <f t="shared" ref="A1097:A1160" si="342">IF(B1097="","",A1096+1)</f>
        <v/>
      </c>
      <c r="B1097" s="5"/>
      <c r="C1097" s="6"/>
      <c r="D1097" s="7"/>
      <c r="E1097" s="8"/>
      <c r="F1097" s="8"/>
      <c r="G1097" s="58" t="str">
        <f t="shared" ref="G1097:I1106" si="343">IF(AND(ISNUMBER($E1097),ISNUMBER($F1097)),MAX(MIN(NETWORKDAYS(IF($E1097&lt;=VLOOKUP(G$6,Matrix_antal_dage,5,FALSE),VLOOKUP(G$6,Matrix_antal_dage,5,FALSE),$E1097),IF($F1097&gt;=VLOOKUP(G$6,Matrix_antal_dage,6,FALSE),VLOOKUP(G$6,Matrix_antal_dage,6,FALSE),$F1097),helligdage),VLOOKUP(G$6,Matrix_antal_dage,7,FALSE)),0),"")</f>
        <v/>
      </c>
      <c r="H1097" s="58" t="str">
        <f t="shared" si="343"/>
        <v/>
      </c>
      <c r="I1097" s="58" t="str">
        <f t="shared" si="343"/>
        <v/>
      </c>
      <c r="K1097" s="100" t="str">
        <f t="shared" si="340"/>
        <v/>
      </c>
      <c r="U1097" s="101"/>
      <c r="V1097" s="63" t="str">
        <f t="shared" si="330"/>
        <v/>
      </c>
      <c r="W1097" s="63" t="str">
        <f t="shared" si="331"/>
        <v/>
      </c>
      <c r="X1097" s="63" t="str">
        <f t="shared" si="332"/>
        <v/>
      </c>
      <c r="Y1097" s="63" t="str">
        <f t="shared" si="333"/>
        <v/>
      </c>
      <c r="Z1097" s="63" t="str">
        <f t="shared" si="334"/>
        <v/>
      </c>
      <c r="AA1097" s="63" t="str">
        <f t="shared" si="335"/>
        <v/>
      </c>
      <c r="AB1097" s="37"/>
      <c r="AC1097" s="37"/>
      <c r="AD1097" s="37"/>
      <c r="AE1097" s="82" t="str">
        <f t="shared" si="336"/>
        <v/>
      </c>
      <c r="AF1097" s="82" t="str">
        <f t="shared" si="337"/>
        <v/>
      </c>
      <c r="AG1097" s="82" t="str">
        <f t="shared" si="338"/>
        <v/>
      </c>
      <c r="AH1097" s="125" t="str">
        <f t="shared" si="341"/>
        <v/>
      </c>
      <c r="AI1097" s="64" t="str">
        <f t="shared" si="339"/>
        <v/>
      </c>
      <c r="AJ1097" s="45" t="str">
        <f>IFERROR(IF(ISNUMBER('Opsparede løndele dec21-feb22'!K1095),AI1097+'Opsparede løndele dec21-feb22'!K1095,AI1097),"")</f>
        <v/>
      </c>
    </row>
    <row r="1098" spans="1:36" x14ac:dyDescent="0.25">
      <c r="A1098" s="50" t="str">
        <f t="shared" si="342"/>
        <v/>
      </c>
      <c r="B1098" s="5"/>
      <c r="C1098" s="6"/>
      <c r="D1098" s="7"/>
      <c r="E1098" s="8"/>
      <c r="F1098" s="8"/>
      <c r="G1098" s="58" t="str">
        <f t="shared" si="343"/>
        <v/>
      </c>
      <c r="H1098" s="58" t="str">
        <f t="shared" si="343"/>
        <v/>
      </c>
      <c r="I1098" s="58" t="str">
        <f t="shared" si="343"/>
        <v/>
      </c>
      <c r="K1098" s="100" t="str">
        <f t="shared" si="340"/>
        <v/>
      </c>
      <c r="U1098" s="101"/>
      <c r="V1098" s="63" t="str">
        <f t="shared" si="330"/>
        <v/>
      </c>
      <c r="W1098" s="63" t="str">
        <f t="shared" si="331"/>
        <v/>
      </c>
      <c r="X1098" s="63" t="str">
        <f t="shared" si="332"/>
        <v/>
      </c>
      <c r="Y1098" s="63" t="str">
        <f t="shared" si="333"/>
        <v/>
      </c>
      <c r="Z1098" s="63" t="str">
        <f t="shared" si="334"/>
        <v/>
      </c>
      <c r="AA1098" s="63" t="str">
        <f t="shared" si="335"/>
        <v/>
      </c>
      <c r="AB1098" s="37"/>
      <c r="AC1098" s="37"/>
      <c r="AD1098" s="37"/>
      <c r="AE1098" s="82" t="str">
        <f t="shared" si="336"/>
        <v/>
      </c>
      <c r="AF1098" s="82" t="str">
        <f t="shared" si="337"/>
        <v/>
      </c>
      <c r="AG1098" s="82" t="str">
        <f t="shared" si="338"/>
        <v/>
      </c>
      <c r="AH1098" s="125" t="str">
        <f t="shared" si="341"/>
        <v/>
      </c>
      <c r="AI1098" s="64" t="str">
        <f t="shared" si="339"/>
        <v/>
      </c>
      <c r="AJ1098" s="45" t="str">
        <f>IFERROR(IF(ISNUMBER('Opsparede løndele dec21-feb22'!K1096),AI1098+'Opsparede løndele dec21-feb22'!K1096,AI1098),"")</f>
        <v/>
      </c>
    </row>
    <row r="1099" spans="1:36" x14ac:dyDescent="0.25">
      <c r="A1099" s="50" t="str">
        <f t="shared" si="342"/>
        <v/>
      </c>
      <c r="B1099" s="5"/>
      <c r="C1099" s="6"/>
      <c r="D1099" s="7"/>
      <c r="E1099" s="8"/>
      <c r="F1099" s="8"/>
      <c r="G1099" s="58" t="str">
        <f t="shared" si="343"/>
        <v/>
      </c>
      <c r="H1099" s="58" t="str">
        <f t="shared" si="343"/>
        <v/>
      </c>
      <c r="I1099" s="58" t="str">
        <f t="shared" si="343"/>
        <v/>
      </c>
      <c r="K1099" s="100" t="str">
        <f t="shared" si="340"/>
        <v/>
      </c>
      <c r="U1099" s="101"/>
      <c r="V1099" s="63" t="str">
        <f t="shared" si="330"/>
        <v/>
      </c>
      <c r="W1099" s="63" t="str">
        <f t="shared" si="331"/>
        <v/>
      </c>
      <c r="X1099" s="63" t="str">
        <f t="shared" si="332"/>
        <v/>
      </c>
      <c r="Y1099" s="63" t="str">
        <f t="shared" si="333"/>
        <v/>
      </c>
      <c r="Z1099" s="63" t="str">
        <f t="shared" si="334"/>
        <v/>
      </c>
      <c r="AA1099" s="63" t="str">
        <f t="shared" si="335"/>
        <v/>
      </c>
      <c r="AB1099" s="37"/>
      <c r="AC1099" s="37"/>
      <c r="AD1099" s="37"/>
      <c r="AE1099" s="82" t="str">
        <f t="shared" si="336"/>
        <v/>
      </c>
      <c r="AF1099" s="82" t="str">
        <f t="shared" si="337"/>
        <v/>
      </c>
      <c r="AG1099" s="82" t="str">
        <f t="shared" si="338"/>
        <v/>
      </c>
      <c r="AH1099" s="125" t="str">
        <f t="shared" si="341"/>
        <v/>
      </c>
      <c r="AI1099" s="64" t="str">
        <f t="shared" si="339"/>
        <v/>
      </c>
      <c r="AJ1099" s="45" t="str">
        <f>IFERROR(IF(ISNUMBER('Opsparede løndele dec21-feb22'!K1097),AI1099+'Opsparede løndele dec21-feb22'!K1097,AI1099),"")</f>
        <v/>
      </c>
    </row>
    <row r="1100" spans="1:36" x14ac:dyDescent="0.25">
      <c r="A1100" s="50" t="str">
        <f t="shared" si="342"/>
        <v/>
      </c>
      <c r="B1100" s="5"/>
      <c r="C1100" s="6"/>
      <c r="D1100" s="7"/>
      <c r="E1100" s="8"/>
      <c r="F1100" s="8"/>
      <c r="G1100" s="58" t="str">
        <f t="shared" si="343"/>
        <v/>
      </c>
      <c r="H1100" s="58" t="str">
        <f t="shared" si="343"/>
        <v/>
      </c>
      <c r="I1100" s="58" t="str">
        <f t="shared" si="343"/>
        <v/>
      </c>
      <c r="K1100" s="100" t="str">
        <f t="shared" si="340"/>
        <v/>
      </c>
      <c r="U1100" s="101"/>
      <c r="V1100" s="63" t="str">
        <f t="shared" si="330"/>
        <v/>
      </c>
      <c r="W1100" s="63" t="str">
        <f t="shared" si="331"/>
        <v/>
      </c>
      <c r="X1100" s="63" t="str">
        <f t="shared" si="332"/>
        <v/>
      </c>
      <c r="Y1100" s="63" t="str">
        <f t="shared" si="333"/>
        <v/>
      </c>
      <c r="Z1100" s="63" t="str">
        <f t="shared" si="334"/>
        <v/>
      </c>
      <c r="AA1100" s="63" t="str">
        <f t="shared" si="335"/>
        <v/>
      </c>
      <c r="AB1100" s="37"/>
      <c r="AC1100" s="37"/>
      <c r="AD1100" s="37"/>
      <c r="AE1100" s="82" t="str">
        <f t="shared" si="336"/>
        <v/>
      </c>
      <c r="AF1100" s="82" t="str">
        <f t="shared" si="337"/>
        <v/>
      </c>
      <c r="AG1100" s="82" t="str">
        <f t="shared" si="338"/>
        <v/>
      </c>
      <c r="AH1100" s="125" t="str">
        <f t="shared" si="341"/>
        <v/>
      </c>
      <c r="AI1100" s="64" t="str">
        <f t="shared" si="339"/>
        <v/>
      </c>
      <c r="AJ1100" s="45" t="str">
        <f>IFERROR(IF(ISNUMBER('Opsparede løndele dec21-feb22'!K1098),AI1100+'Opsparede løndele dec21-feb22'!K1098,AI1100),"")</f>
        <v/>
      </c>
    </row>
    <row r="1101" spans="1:36" x14ac:dyDescent="0.25">
      <c r="A1101" s="50" t="str">
        <f t="shared" si="342"/>
        <v/>
      </c>
      <c r="B1101" s="5"/>
      <c r="C1101" s="6"/>
      <c r="D1101" s="7"/>
      <c r="E1101" s="8"/>
      <c r="F1101" s="8"/>
      <c r="G1101" s="58" t="str">
        <f t="shared" si="343"/>
        <v/>
      </c>
      <c r="H1101" s="58" t="str">
        <f t="shared" si="343"/>
        <v/>
      </c>
      <c r="I1101" s="58" t="str">
        <f t="shared" si="343"/>
        <v/>
      </c>
      <c r="K1101" s="100" t="str">
        <f t="shared" si="340"/>
        <v/>
      </c>
      <c r="U1101" s="101"/>
      <c r="V1101" s="63" t="str">
        <f t="shared" si="330"/>
        <v/>
      </c>
      <c r="W1101" s="63" t="str">
        <f t="shared" si="331"/>
        <v/>
      </c>
      <c r="X1101" s="63" t="str">
        <f t="shared" si="332"/>
        <v/>
      </c>
      <c r="Y1101" s="63" t="str">
        <f t="shared" si="333"/>
        <v/>
      </c>
      <c r="Z1101" s="63" t="str">
        <f t="shared" si="334"/>
        <v/>
      </c>
      <c r="AA1101" s="63" t="str">
        <f t="shared" si="335"/>
        <v/>
      </c>
      <c r="AB1101" s="37"/>
      <c r="AC1101" s="37"/>
      <c r="AD1101" s="37"/>
      <c r="AE1101" s="82" t="str">
        <f t="shared" si="336"/>
        <v/>
      </c>
      <c r="AF1101" s="82" t="str">
        <f t="shared" si="337"/>
        <v/>
      </c>
      <c r="AG1101" s="82" t="str">
        <f t="shared" si="338"/>
        <v/>
      </c>
      <c r="AH1101" s="125" t="str">
        <f t="shared" si="341"/>
        <v/>
      </c>
      <c r="AI1101" s="64" t="str">
        <f t="shared" si="339"/>
        <v/>
      </c>
      <c r="AJ1101" s="45" t="str">
        <f>IFERROR(IF(ISNUMBER('Opsparede løndele dec21-feb22'!K1099),AI1101+'Opsparede løndele dec21-feb22'!K1099,AI1101),"")</f>
        <v/>
      </c>
    </row>
    <row r="1102" spans="1:36" x14ac:dyDescent="0.25">
      <c r="A1102" s="50" t="str">
        <f t="shared" si="342"/>
        <v/>
      </c>
      <c r="B1102" s="5"/>
      <c r="C1102" s="6"/>
      <c r="D1102" s="7"/>
      <c r="E1102" s="8"/>
      <c r="F1102" s="8"/>
      <c r="G1102" s="58" t="str">
        <f t="shared" si="343"/>
        <v/>
      </c>
      <c r="H1102" s="58" t="str">
        <f t="shared" si="343"/>
        <v/>
      </c>
      <c r="I1102" s="58" t="str">
        <f t="shared" si="343"/>
        <v/>
      </c>
      <c r="K1102" s="100" t="str">
        <f t="shared" si="340"/>
        <v/>
      </c>
      <c r="U1102" s="101"/>
      <c r="V1102" s="63" t="str">
        <f t="shared" si="330"/>
        <v/>
      </c>
      <c r="W1102" s="63" t="str">
        <f t="shared" si="331"/>
        <v/>
      </c>
      <c r="X1102" s="63" t="str">
        <f t="shared" si="332"/>
        <v/>
      </c>
      <c r="Y1102" s="63" t="str">
        <f t="shared" si="333"/>
        <v/>
      </c>
      <c r="Z1102" s="63" t="str">
        <f t="shared" si="334"/>
        <v/>
      </c>
      <c r="AA1102" s="63" t="str">
        <f t="shared" si="335"/>
        <v/>
      </c>
      <c r="AB1102" s="37"/>
      <c r="AC1102" s="37"/>
      <c r="AD1102" s="37"/>
      <c r="AE1102" s="82" t="str">
        <f t="shared" si="336"/>
        <v/>
      </c>
      <c r="AF1102" s="82" t="str">
        <f t="shared" si="337"/>
        <v/>
      </c>
      <c r="AG1102" s="82" t="str">
        <f t="shared" si="338"/>
        <v/>
      </c>
      <c r="AH1102" s="125" t="str">
        <f t="shared" si="341"/>
        <v/>
      </c>
      <c r="AI1102" s="64" t="str">
        <f t="shared" si="339"/>
        <v/>
      </c>
      <c r="AJ1102" s="45" t="str">
        <f>IFERROR(IF(ISNUMBER('Opsparede løndele dec21-feb22'!K1100),AI1102+'Opsparede løndele dec21-feb22'!K1100,AI1102),"")</f>
        <v/>
      </c>
    </row>
    <row r="1103" spans="1:36" x14ac:dyDescent="0.25">
      <c r="A1103" s="50" t="str">
        <f t="shared" si="342"/>
        <v/>
      </c>
      <c r="B1103" s="5"/>
      <c r="C1103" s="6"/>
      <c r="D1103" s="7"/>
      <c r="E1103" s="8"/>
      <c r="F1103" s="8"/>
      <c r="G1103" s="58" t="str">
        <f t="shared" si="343"/>
        <v/>
      </c>
      <c r="H1103" s="58" t="str">
        <f t="shared" si="343"/>
        <v/>
      </c>
      <c r="I1103" s="58" t="str">
        <f t="shared" si="343"/>
        <v/>
      </c>
      <c r="K1103" s="100" t="str">
        <f t="shared" si="340"/>
        <v/>
      </c>
      <c r="U1103" s="101"/>
      <c r="V1103" s="63" t="str">
        <f t="shared" si="330"/>
        <v/>
      </c>
      <c r="W1103" s="63" t="str">
        <f t="shared" si="331"/>
        <v/>
      </c>
      <c r="X1103" s="63" t="str">
        <f t="shared" si="332"/>
        <v/>
      </c>
      <c r="Y1103" s="63" t="str">
        <f t="shared" si="333"/>
        <v/>
      </c>
      <c r="Z1103" s="63" t="str">
        <f t="shared" si="334"/>
        <v/>
      </c>
      <c r="AA1103" s="63" t="str">
        <f t="shared" si="335"/>
        <v/>
      </c>
      <c r="AB1103" s="37"/>
      <c r="AC1103" s="37"/>
      <c r="AD1103" s="37"/>
      <c r="AE1103" s="82" t="str">
        <f t="shared" si="336"/>
        <v/>
      </c>
      <c r="AF1103" s="82" t="str">
        <f t="shared" si="337"/>
        <v/>
      </c>
      <c r="AG1103" s="82" t="str">
        <f t="shared" si="338"/>
        <v/>
      </c>
      <c r="AH1103" s="125" t="str">
        <f t="shared" si="341"/>
        <v/>
      </c>
      <c r="AI1103" s="64" t="str">
        <f t="shared" si="339"/>
        <v/>
      </c>
      <c r="AJ1103" s="45" t="str">
        <f>IFERROR(IF(ISNUMBER('Opsparede løndele dec21-feb22'!K1101),AI1103+'Opsparede løndele dec21-feb22'!K1101,AI1103),"")</f>
        <v/>
      </c>
    </row>
    <row r="1104" spans="1:36" x14ac:dyDescent="0.25">
      <c r="A1104" s="50" t="str">
        <f t="shared" si="342"/>
        <v/>
      </c>
      <c r="B1104" s="5"/>
      <c r="C1104" s="6"/>
      <c r="D1104" s="7"/>
      <c r="E1104" s="8"/>
      <c r="F1104" s="8"/>
      <c r="G1104" s="58" t="str">
        <f t="shared" si="343"/>
        <v/>
      </c>
      <c r="H1104" s="58" t="str">
        <f t="shared" si="343"/>
        <v/>
      </c>
      <c r="I1104" s="58" t="str">
        <f t="shared" si="343"/>
        <v/>
      </c>
      <c r="K1104" s="100" t="str">
        <f t="shared" si="340"/>
        <v/>
      </c>
      <c r="U1104" s="101"/>
      <c r="V1104" s="63" t="str">
        <f t="shared" si="330"/>
        <v/>
      </c>
      <c r="W1104" s="63" t="str">
        <f t="shared" si="331"/>
        <v/>
      </c>
      <c r="X1104" s="63" t="str">
        <f t="shared" si="332"/>
        <v/>
      </c>
      <c r="Y1104" s="63" t="str">
        <f t="shared" si="333"/>
        <v/>
      </c>
      <c r="Z1104" s="63" t="str">
        <f t="shared" si="334"/>
        <v/>
      </c>
      <c r="AA1104" s="63" t="str">
        <f t="shared" si="335"/>
        <v/>
      </c>
      <c r="AB1104" s="37"/>
      <c r="AC1104" s="37"/>
      <c r="AD1104" s="37"/>
      <c r="AE1104" s="82" t="str">
        <f t="shared" si="336"/>
        <v/>
      </c>
      <c r="AF1104" s="82" t="str">
        <f t="shared" si="337"/>
        <v/>
      </c>
      <c r="AG1104" s="82" t="str">
        <f t="shared" si="338"/>
        <v/>
      </c>
      <c r="AH1104" s="125" t="str">
        <f t="shared" si="341"/>
        <v/>
      </c>
      <c r="AI1104" s="64" t="str">
        <f t="shared" si="339"/>
        <v/>
      </c>
      <c r="AJ1104" s="45" t="str">
        <f>IFERROR(IF(ISNUMBER('Opsparede løndele dec21-feb22'!K1102),AI1104+'Opsparede løndele dec21-feb22'!K1102,AI1104),"")</f>
        <v/>
      </c>
    </row>
    <row r="1105" spans="1:36" x14ac:dyDescent="0.25">
      <c r="A1105" s="50" t="str">
        <f t="shared" si="342"/>
        <v/>
      </c>
      <c r="B1105" s="5"/>
      <c r="C1105" s="6"/>
      <c r="D1105" s="7"/>
      <c r="E1105" s="8"/>
      <c r="F1105" s="8"/>
      <c r="G1105" s="58" t="str">
        <f t="shared" si="343"/>
        <v/>
      </c>
      <c r="H1105" s="58" t="str">
        <f t="shared" si="343"/>
        <v/>
      </c>
      <c r="I1105" s="58" t="str">
        <f t="shared" si="343"/>
        <v/>
      </c>
      <c r="K1105" s="100" t="str">
        <f t="shared" si="340"/>
        <v/>
      </c>
      <c r="U1105" s="101"/>
      <c r="V1105" s="63" t="str">
        <f t="shared" si="330"/>
        <v/>
      </c>
      <c r="W1105" s="63" t="str">
        <f t="shared" si="331"/>
        <v/>
      </c>
      <c r="X1105" s="63" t="str">
        <f t="shared" si="332"/>
        <v/>
      </c>
      <c r="Y1105" s="63" t="str">
        <f t="shared" si="333"/>
        <v/>
      </c>
      <c r="Z1105" s="63" t="str">
        <f t="shared" si="334"/>
        <v/>
      </c>
      <c r="AA1105" s="63" t="str">
        <f t="shared" si="335"/>
        <v/>
      </c>
      <c r="AB1105" s="37"/>
      <c r="AC1105" s="37"/>
      <c r="AD1105" s="37"/>
      <c r="AE1105" s="82" t="str">
        <f t="shared" si="336"/>
        <v/>
      </c>
      <c r="AF1105" s="82" t="str">
        <f t="shared" si="337"/>
        <v/>
      </c>
      <c r="AG1105" s="82" t="str">
        <f t="shared" si="338"/>
        <v/>
      </c>
      <c r="AH1105" s="125" t="str">
        <f t="shared" si="341"/>
        <v/>
      </c>
      <c r="AI1105" s="64" t="str">
        <f t="shared" si="339"/>
        <v/>
      </c>
      <c r="AJ1105" s="45" t="str">
        <f>IFERROR(IF(ISNUMBER('Opsparede løndele dec21-feb22'!K1103),AI1105+'Opsparede løndele dec21-feb22'!K1103,AI1105),"")</f>
        <v/>
      </c>
    </row>
    <row r="1106" spans="1:36" x14ac:dyDescent="0.25">
      <c r="A1106" s="50" t="str">
        <f t="shared" si="342"/>
        <v/>
      </c>
      <c r="B1106" s="5"/>
      <c r="C1106" s="6"/>
      <c r="D1106" s="7"/>
      <c r="E1106" s="8"/>
      <c r="F1106" s="8"/>
      <c r="G1106" s="58" t="str">
        <f t="shared" si="343"/>
        <v/>
      </c>
      <c r="H1106" s="58" t="str">
        <f t="shared" si="343"/>
        <v/>
      </c>
      <c r="I1106" s="58" t="str">
        <f t="shared" si="343"/>
        <v/>
      </c>
      <c r="K1106" s="100" t="str">
        <f t="shared" si="340"/>
        <v/>
      </c>
      <c r="U1106" s="101"/>
      <c r="V1106" s="63" t="str">
        <f t="shared" si="330"/>
        <v/>
      </c>
      <c r="W1106" s="63" t="str">
        <f t="shared" si="331"/>
        <v/>
      </c>
      <c r="X1106" s="63" t="str">
        <f t="shared" si="332"/>
        <v/>
      </c>
      <c r="Y1106" s="63" t="str">
        <f t="shared" si="333"/>
        <v/>
      </c>
      <c r="Z1106" s="63" t="str">
        <f t="shared" si="334"/>
        <v/>
      </c>
      <c r="AA1106" s="63" t="str">
        <f t="shared" si="335"/>
        <v/>
      </c>
      <c r="AB1106" s="37"/>
      <c r="AC1106" s="37"/>
      <c r="AD1106" s="37"/>
      <c r="AE1106" s="82" t="str">
        <f t="shared" si="336"/>
        <v/>
      </c>
      <c r="AF1106" s="82" t="str">
        <f t="shared" si="337"/>
        <v/>
      </c>
      <c r="AG1106" s="82" t="str">
        <f t="shared" si="338"/>
        <v/>
      </c>
      <c r="AH1106" s="125" t="str">
        <f t="shared" si="341"/>
        <v/>
      </c>
      <c r="AI1106" s="64" t="str">
        <f t="shared" si="339"/>
        <v/>
      </c>
      <c r="AJ1106" s="45" t="str">
        <f>IFERROR(IF(ISNUMBER('Opsparede løndele dec21-feb22'!K1104),AI1106+'Opsparede løndele dec21-feb22'!K1104,AI1106),"")</f>
        <v/>
      </c>
    </row>
    <row r="1107" spans="1:36" x14ac:dyDescent="0.25">
      <c r="A1107" s="50" t="str">
        <f t="shared" si="342"/>
        <v/>
      </c>
      <c r="B1107" s="5"/>
      <c r="C1107" s="6"/>
      <c r="D1107" s="7"/>
      <c r="E1107" s="8"/>
      <c r="F1107" s="8"/>
      <c r="G1107" s="58" t="str">
        <f t="shared" ref="G1107:I1116" si="344">IF(AND(ISNUMBER($E1107),ISNUMBER($F1107)),MAX(MIN(NETWORKDAYS(IF($E1107&lt;=VLOOKUP(G$6,Matrix_antal_dage,5,FALSE),VLOOKUP(G$6,Matrix_antal_dage,5,FALSE),$E1107),IF($F1107&gt;=VLOOKUP(G$6,Matrix_antal_dage,6,FALSE),VLOOKUP(G$6,Matrix_antal_dage,6,FALSE),$F1107),helligdage),VLOOKUP(G$6,Matrix_antal_dage,7,FALSE)),0),"")</f>
        <v/>
      </c>
      <c r="H1107" s="58" t="str">
        <f t="shared" si="344"/>
        <v/>
      </c>
      <c r="I1107" s="58" t="str">
        <f t="shared" si="344"/>
        <v/>
      </c>
      <c r="K1107" s="100" t="str">
        <f t="shared" si="340"/>
        <v/>
      </c>
      <c r="U1107" s="101"/>
      <c r="V1107" s="63" t="str">
        <f t="shared" si="330"/>
        <v/>
      </c>
      <c r="W1107" s="63" t="str">
        <f t="shared" si="331"/>
        <v/>
      </c>
      <c r="X1107" s="63" t="str">
        <f t="shared" si="332"/>
        <v/>
      </c>
      <c r="Y1107" s="63" t="str">
        <f t="shared" si="333"/>
        <v/>
      </c>
      <c r="Z1107" s="63" t="str">
        <f t="shared" si="334"/>
        <v/>
      </c>
      <c r="AA1107" s="63" t="str">
        <f t="shared" si="335"/>
        <v/>
      </c>
      <c r="AB1107" s="37"/>
      <c r="AC1107" s="37"/>
      <c r="AD1107" s="37"/>
      <c r="AE1107" s="82" t="str">
        <f t="shared" si="336"/>
        <v/>
      </c>
      <c r="AF1107" s="82" t="str">
        <f t="shared" si="337"/>
        <v/>
      </c>
      <c r="AG1107" s="82" t="str">
        <f t="shared" si="338"/>
        <v/>
      </c>
      <c r="AH1107" s="125" t="str">
        <f t="shared" si="341"/>
        <v/>
      </c>
      <c r="AI1107" s="64" t="str">
        <f t="shared" si="339"/>
        <v/>
      </c>
      <c r="AJ1107" s="45" t="str">
        <f>IFERROR(IF(ISNUMBER('Opsparede løndele dec21-feb22'!K1105),AI1107+'Opsparede løndele dec21-feb22'!K1105,AI1107),"")</f>
        <v/>
      </c>
    </row>
    <row r="1108" spans="1:36" x14ac:dyDescent="0.25">
      <c r="A1108" s="50" t="str">
        <f t="shared" si="342"/>
        <v/>
      </c>
      <c r="B1108" s="5"/>
      <c r="C1108" s="6"/>
      <c r="D1108" s="7"/>
      <c r="E1108" s="8"/>
      <c r="F1108" s="8"/>
      <c r="G1108" s="58" t="str">
        <f t="shared" si="344"/>
        <v/>
      </c>
      <c r="H1108" s="58" t="str">
        <f t="shared" si="344"/>
        <v/>
      </c>
      <c r="I1108" s="58" t="str">
        <f t="shared" si="344"/>
        <v/>
      </c>
      <c r="K1108" s="100" t="str">
        <f t="shared" si="340"/>
        <v/>
      </c>
      <c r="U1108" s="101"/>
      <c r="V1108" s="63" t="str">
        <f t="shared" si="330"/>
        <v/>
      </c>
      <c r="W1108" s="63" t="str">
        <f t="shared" si="331"/>
        <v/>
      </c>
      <c r="X1108" s="63" t="str">
        <f t="shared" si="332"/>
        <v/>
      </c>
      <c r="Y1108" s="63" t="str">
        <f t="shared" si="333"/>
        <v/>
      </c>
      <c r="Z1108" s="63" t="str">
        <f t="shared" si="334"/>
        <v/>
      </c>
      <c r="AA1108" s="63" t="str">
        <f t="shared" si="335"/>
        <v/>
      </c>
      <c r="AB1108" s="37"/>
      <c r="AC1108" s="37"/>
      <c r="AD1108" s="37"/>
      <c r="AE1108" s="82" t="str">
        <f t="shared" si="336"/>
        <v/>
      </c>
      <c r="AF1108" s="82" t="str">
        <f t="shared" si="337"/>
        <v/>
      </c>
      <c r="AG1108" s="82" t="str">
        <f t="shared" si="338"/>
        <v/>
      </c>
      <c r="AH1108" s="125" t="str">
        <f t="shared" si="341"/>
        <v/>
      </c>
      <c r="AI1108" s="64" t="str">
        <f t="shared" si="339"/>
        <v/>
      </c>
      <c r="AJ1108" s="45" t="str">
        <f>IFERROR(IF(ISNUMBER('Opsparede løndele dec21-feb22'!K1106),AI1108+'Opsparede løndele dec21-feb22'!K1106,AI1108),"")</f>
        <v/>
      </c>
    </row>
    <row r="1109" spans="1:36" x14ac:dyDescent="0.25">
      <c r="A1109" s="50" t="str">
        <f t="shared" si="342"/>
        <v/>
      </c>
      <c r="B1109" s="5"/>
      <c r="C1109" s="6"/>
      <c r="D1109" s="7"/>
      <c r="E1109" s="8"/>
      <c r="F1109" s="8"/>
      <c r="G1109" s="58" t="str">
        <f t="shared" si="344"/>
        <v/>
      </c>
      <c r="H1109" s="58" t="str">
        <f t="shared" si="344"/>
        <v/>
      </c>
      <c r="I1109" s="58" t="str">
        <f t="shared" si="344"/>
        <v/>
      </c>
      <c r="K1109" s="100" t="str">
        <f t="shared" si="340"/>
        <v/>
      </c>
      <c r="U1109" s="101"/>
      <c r="V1109" s="63" t="str">
        <f t="shared" si="330"/>
        <v/>
      </c>
      <c r="W1109" s="63" t="str">
        <f t="shared" si="331"/>
        <v/>
      </c>
      <c r="X1109" s="63" t="str">
        <f t="shared" si="332"/>
        <v/>
      </c>
      <c r="Y1109" s="63" t="str">
        <f t="shared" si="333"/>
        <v/>
      </c>
      <c r="Z1109" s="63" t="str">
        <f t="shared" si="334"/>
        <v/>
      </c>
      <c r="AA1109" s="63" t="str">
        <f t="shared" si="335"/>
        <v/>
      </c>
      <c r="AB1109" s="37"/>
      <c r="AC1109" s="37"/>
      <c r="AD1109" s="37"/>
      <c r="AE1109" s="82" t="str">
        <f t="shared" si="336"/>
        <v/>
      </c>
      <c r="AF1109" s="82" t="str">
        <f t="shared" si="337"/>
        <v/>
      </c>
      <c r="AG1109" s="82" t="str">
        <f t="shared" si="338"/>
        <v/>
      </c>
      <c r="AH1109" s="125" t="str">
        <f t="shared" si="341"/>
        <v/>
      </c>
      <c r="AI1109" s="64" t="str">
        <f t="shared" si="339"/>
        <v/>
      </c>
      <c r="AJ1109" s="45" t="str">
        <f>IFERROR(IF(ISNUMBER('Opsparede løndele dec21-feb22'!K1107),AI1109+'Opsparede løndele dec21-feb22'!K1107,AI1109),"")</f>
        <v/>
      </c>
    </row>
    <row r="1110" spans="1:36" x14ac:dyDescent="0.25">
      <c r="A1110" s="50" t="str">
        <f t="shared" si="342"/>
        <v/>
      </c>
      <c r="B1110" s="5"/>
      <c r="C1110" s="6"/>
      <c r="D1110" s="7"/>
      <c r="E1110" s="8"/>
      <c r="F1110" s="8"/>
      <c r="G1110" s="58" t="str">
        <f t="shared" si="344"/>
        <v/>
      </c>
      <c r="H1110" s="58" t="str">
        <f t="shared" si="344"/>
        <v/>
      </c>
      <c r="I1110" s="58" t="str">
        <f t="shared" si="344"/>
        <v/>
      </c>
      <c r="K1110" s="100" t="str">
        <f t="shared" si="340"/>
        <v/>
      </c>
      <c r="U1110" s="101"/>
      <c r="V1110" s="63" t="str">
        <f t="shared" si="330"/>
        <v/>
      </c>
      <c r="W1110" s="63" t="str">
        <f t="shared" si="331"/>
        <v/>
      </c>
      <c r="X1110" s="63" t="str">
        <f t="shared" si="332"/>
        <v/>
      </c>
      <c r="Y1110" s="63" t="str">
        <f t="shared" si="333"/>
        <v/>
      </c>
      <c r="Z1110" s="63" t="str">
        <f t="shared" si="334"/>
        <v/>
      </c>
      <c r="AA1110" s="63" t="str">
        <f t="shared" si="335"/>
        <v/>
      </c>
      <c r="AB1110" s="37"/>
      <c r="AC1110" s="37"/>
      <c r="AD1110" s="37"/>
      <c r="AE1110" s="82" t="str">
        <f t="shared" si="336"/>
        <v/>
      </c>
      <c r="AF1110" s="82" t="str">
        <f t="shared" si="337"/>
        <v/>
      </c>
      <c r="AG1110" s="82" t="str">
        <f t="shared" si="338"/>
        <v/>
      </c>
      <c r="AH1110" s="125" t="str">
        <f t="shared" si="341"/>
        <v/>
      </c>
      <c r="AI1110" s="64" t="str">
        <f t="shared" si="339"/>
        <v/>
      </c>
      <c r="AJ1110" s="45" t="str">
        <f>IFERROR(IF(ISNUMBER('Opsparede løndele dec21-feb22'!K1108),AI1110+'Opsparede løndele dec21-feb22'!K1108,AI1110),"")</f>
        <v/>
      </c>
    </row>
    <row r="1111" spans="1:36" x14ac:dyDescent="0.25">
      <c r="A1111" s="50" t="str">
        <f t="shared" si="342"/>
        <v/>
      </c>
      <c r="B1111" s="5"/>
      <c r="C1111" s="6"/>
      <c r="D1111" s="7"/>
      <c r="E1111" s="8"/>
      <c r="F1111" s="8"/>
      <c r="G1111" s="58" t="str">
        <f t="shared" si="344"/>
        <v/>
      </c>
      <c r="H1111" s="58" t="str">
        <f t="shared" si="344"/>
        <v/>
      </c>
      <c r="I1111" s="58" t="str">
        <f t="shared" si="344"/>
        <v/>
      </c>
      <c r="K1111" s="100" t="str">
        <f t="shared" si="340"/>
        <v/>
      </c>
      <c r="U1111" s="101"/>
      <c r="V1111" s="63" t="str">
        <f t="shared" si="330"/>
        <v/>
      </c>
      <c r="W1111" s="63" t="str">
        <f t="shared" si="331"/>
        <v/>
      </c>
      <c r="X1111" s="63" t="str">
        <f t="shared" si="332"/>
        <v/>
      </c>
      <c r="Y1111" s="63" t="str">
        <f t="shared" si="333"/>
        <v/>
      </c>
      <c r="Z1111" s="63" t="str">
        <f t="shared" si="334"/>
        <v/>
      </c>
      <c r="AA1111" s="63" t="str">
        <f t="shared" si="335"/>
        <v/>
      </c>
      <c r="AB1111" s="37"/>
      <c r="AC1111" s="37"/>
      <c r="AD1111" s="37"/>
      <c r="AE1111" s="82" t="str">
        <f t="shared" si="336"/>
        <v/>
      </c>
      <c r="AF1111" s="82" t="str">
        <f t="shared" si="337"/>
        <v/>
      </c>
      <c r="AG1111" s="82" t="str">
        <f t="shared" si="338"/>
        <v/>
      </c>
      <c r="AH1111" s="125" t="str">
        <f t="shared" si="341"/>
        <v/>
      </c>
      <c r="AI1111" s="64" t="str">
        <f t="shared" si="339"/>
        <v/>
      </c>
      <c r="AJ1111" s="45" t="str">
        <f>IFERROR(IF(ISNUMBER('Opsparede løndele dec21-feb22'!K1109),AI1111+'Opsparede løndele dec21-feb22'!K1109,AI1111),"")</f>
        <v/>
      </c>
    </row>
    <row r="1112" spans="1:36" x14ac:dyDescent="0.25">
      <c r="A1112" s="50" t="str">
        <f t="shared" si="342"/>
        <v/>
      </c>
      <c r="B1112" s="5"/>
      <c r="C1112" s="6"/>
      <c r="D1112" s="7"/>
      <c r="E1112" s="8"/>
      <c r="F1112" s="8"/>
      <c r="G1112" s="58" t="str">
        <f t="shared" si="344"/>
        <v/>
      </c>
      <c r="H1112" s="58" t="str">
        <f t="shared" si="344"/>
        <v/>
      </c>
      <c r="I1112" s="58" t="str">
        <f t="shared" si="344"/>
        <v/>
      </c>
      <c r="K1112" s="100" t="str">
        <f t="shared" si="340"/>
        <v/>
      </c>
      <c r="U1112" s="101"/>
      <c r="V1112" s="63" t="str">
        <f t="shared" si="330"/>
        <v/>
      </c>
      <c r="W1112" s="63" t="str">
        <f t="shared" si="331"/>
        <v/>
      </c>
      <c r="X1112" s="63" t="str">
        <f t="shared" si="332"/>
        <v/>
      </c>
      <c r="Y1112" s="63" t="str">
        <f t="shared" si="333"/>
        <v/>
      </c>
      <c r="Z1112" s="63" t="str">
        <f t="shared" si="334"/>
        <v/>
      </c>
      <c r="AA1112" s="63" t="str">
        <f t="shared" si="335"/>
        <v/>
      </c>
      <c r="AB1112" s="37"/>
      <c r="AC1112" s="37"/>
      <c r="AD1112" s="37"/>
      <c r="AE1112" s="82" t="str">
        <f t="shared" si="336"/>
        <v/>
      </c>
      <c r="AF1112" s="82" t="str">
        <f t="shared" si="337"/>
        <v/>
      </c>
      <c r="AG1112" s="82" t="str">
        <f t="shared" si="338"/>
        <v/>
      </c>
      <c r="AH1112" s="125" t="str">
        <f t="shared" si="341"/>
        <v/>
      </c>
      <c r="AI1112" s="64" t="str">
        <f t="shared" si="339"/>
        <v/>
      </c>
      <c r="AJ1112" s="45" t="str">
        <f>IFERROR(IF(ISNUMBER('Opsparede løndele dec21-feb22'!K1110),AI1112+'Opsparede løndele dec21-feb22'!K1110,AI1112),"")</f>
        <v/>
      </c>
    </row>
    <row r="1113" spans="1:36" x14ac:dyDescent="0.25">
      <c r="A1113" s="50" t="str">
        <f t="shared" si="342"/>
        <v/>
      </c>
      <c r="B1113" s="5"/>
      <c r="C1113" s="6"/>
      <c r="D1113" s="7"/>
      <c r="E1113" s="8"/>
      <c r="F1113" s="8"/>
      <c r="G1113" s="58" t="str">
        <f t="shared" si="344"/>
        <v/>
      </c>
      <c r="H1113" s="58" t="str">
        <f t="shared" si="344"/>
        <v/>
      </c>
      <c r="I1113" s="58" t="str">
        <f t="shared" si="344"/>
        <v/>
      </c>
      <c r="K1113" s="100" t="str">
        <f t="shared" si="340"/>
        <v/>
      </c>
      <c r="U1113" s="101"/>
      <c r="V1113" s="63" t="str">
        <f t="shared" si="330"/>
        <v/>
      </c>
      <c r="W1113" s="63" t="str">
        <f t="shared" si="331"/>
        <v/>
      </c>
      <c r="X1113" s="63" t="str">
        <f t="shared" si="332"/>
        <v/>
      </c>
      <c r="Y1113" s="63" t="str">
        <f t="shared" si="333"/>
        <v/>
      </c>
      <c r="Z1113" s="63" t="str">
        <f t="shared" si="334"/>
        <v/>
      </c>
      <c r="AA1113" s="63" t="str">
        <f t="shared" si="335"/>
        <v/>
      </c>
      <c r="AB1113" s="37"/>
      <c r="AC1113" s="37"/>
      <c r="AD1113" s="37"/>
      <c r="AE1113" s="82" t="str">
        <f t="shared" si="336"/>
        <v/>
      </c>
      <c r="AF1113" s="82" t="str">
        <f t="shared" si="337"/>
        <v/>
      </c>
      <c r="AG1113" s="82" t="str">
        <f t="shared" si="338"/>
        <v/>
      </c>
      <c r="AH1113" s="125" t="str">
        <f t="shared" si="341"/>
        <v/>
      </c>
      <c r="AI1113" s="64" t="str">
        <f t="shared" si="339"/>
        <v/>
      </c>
      <c r="AJ1113" s="45" t="str">
        <f>IFERROR(IF(ISNUMBER('Opsparede løndele dec21-feb22'!K1111),AI1113+'Opsparede løndele dec21-feb22'!K1111,AI1113),"")</f>
        <v/>
      </c>
    </row>
    <row r="1114" spans="1:36" x14ac:dyDescent="0.25">
      <c r="A1114" s="50" t="str">
        <f t="shared" si="342"/>
        <v/>
      </c>
      <c r="B1114" s="5"/>
      <c r="C1114" s="6"/>
      <c r="D1114" s="7"/>
      <c r="E1114" s="8"/>
      <c r="F1114" s="8"/>
      <c r="G1114" s="58" t="str">
        <f t="shared" si="344"/>
        <v/>
      </c>
      <c r="H1114" s="58" t="str">
        <f t="shared" si="344"/>
        <v/>
      </c>
      <c r="I1114" s="58" t="str">
        <f t="shared" si="344"/>
        <v/>
      </c>
      <c r="K1114" s="100" t="str">
        <f t="shared" si="340"/>
        <v/>
      </c>
      <c r="U1114" s="101"/>
      <c r="V1114" s="63" t="str">
        <f t="shared" si="330"/>
        <v/>
      </c>
      <c r="W1114" s="63" t="str">
        <f t="shared" si="331"/>
        <v/>
      </c>
      <c r="X1114" s="63" t="str">
        <f t="shared" si="332"/>
        <v/>
      </c>
      <c r="Y1114" s="63" t="str">
        <f t="shared" si="333"/>
        <v/>
      </c>
      <c r="Z1114" s="63" t="str">
        <f t="shared" si="334"/>
        <v/>
      </c>
      <c r="AA1114" s="63" t="str">
        <f t="shared" si="335"/>
        <v/>
      </c>
      <c r="AB1114" s="37"/>
      <c r="AC1114" s="37"/>
      <c r="AD1114" s="37"/>
      <c r="AE1114" s="82" t="str">
        <f t="shared" si="336"/>
        <v/>
      </c>
      <c r="AF1114" s="82" t="str">
        <f t="shared" si="337"/>
        <v/>
      </c>
      <c r="AG1114" s="82" t="str">
        <f t="shared" si="338"/>
        <v/>
      </c>
      <c r="AH1114" s="125" t="str">
        <f t="shared" si="341"/>
        <v/>
      </c>
      <c r="AI1114" s="64" t="str">
        <f t="shared" si="339"/>
        <v/>
      </c>
      <c r="AJ1114" s="45" t="str">
        <f>IFERROR(IF(ISNUMBER('Opsparede løndele dec21-feb22'!K1112),AI1114+'Opsparede løndele dec21-feb22'!K1112,AI1114),"")</f>
        <v/>
      </c>
    </row>
    <row r="1115" spans="1:36" x14ac:dyDescent="0.25">
      <c r="A1115" s="50" t="str">
        <f t="shared" si="342"/>
        <v/>
      </c>
      <c r="B1115" s="5"/>
      <c r="C1115" s="6"/>
      <c r="D1115" s="7"/>
      <c r="E1115" s="8"/>
      <c r="F1115" s="8"/>
      <c r="G1115" s="58" t="str">
        <f t="shared" si="344"/>
        <v/>
      </c>
      <c r="H1115" s="58" t="str">
        <f t="shared" si="344"/>
        <v/>
      </c>
      <c r="I1115" s="58" t="str">
        <f t="shared" si="344"/>
        <v/>
      </c>
      <c r="K1115" s="100" t="str">
        <f t="shared" si="340"/>
        <v/>
      </c>
      <c r="U1115" s="101"/>
      <c r="V1115" s="63" t="str">
        <f t="shared" si="330"/>
        <v/>
      </c>
      <c r="W1115" s="63" t="str">
        <f t="shared" si="331"/>
        <v/>
      </c>
      <c r="X1115" s="63" t="str">
        <f t="shared" si="332"/>
        <v/>
      </c>
      <c r="Y1115" s="63" t="str">
        <f t="shared" si="333"/>
        <v/>
      </c>
      <c r="Z1115" s="63" t="str">
        <f t="shared" si="334"/>
        <v/>
      </c>
      <c r="AA1115" s="63" t="str">
        <f t="shared" si="335"/>
        <v/>
      </c>
      <c r="AB1115" s="37"/>
      <c r="AC1115" s="37"/>
      <c r="AD1115" s="37"/>
      <c r="AE1115" s="82" t="str">
        <f t="shared" si="336"/>
        <v/>
      </c>
      <c r="AF1115" s="82" t="str">
        <f t="shared" si="337"/>
        <v/>
      </c>
      <c r="AG1115" s="82" t="str">
        <f t="shared" si="338"/>
        <v/>
      </c>
      <c r="AH1115" s="125" t="str">
        <f t="shared" si="341"/>
        <v/>
      </c>
      <c r="AI1115" s="64" t="str">
        <f t="shared" si="339"/>
        <v/>
      </c>
      <c r="AJ1115" s="45" t="str">
        <f>IFERROR(IF(ISNUMBER('Opsparede løndele dec21-feb22'!K1113),AI1115+'Opsparede løndele dec21-feb22'!K1113,AI1115),"")</f>
        <v/>
      </c>
    </row>
    <row r="1116" spans="1:36" x14ac:dyDescent="0.25">
      <c r="A1116" s="50" t="str">
        <f t="shared" si="342"/>
        <v/>
      </c>
      <c r="B1116" s="5"/>
      <c r="C1116" s="6"/>
      <c r="D1116" s="7"/>
      <c r="E1116" s="8"/>
      <c r="F1116" s="8"/>
      <c r="G1116" s="58" t="str">
        <f t="shared" si="344"/>
        <v/>
      </c>
      <c r="H1116" s="58" t="str">
        <f t="shared" si="344"/>
        <v/>
      </c>
      <c r="I1116" s="58" t="str">
        <f t="shared" si="344"/>
        <v/>
      </c>
      <c r="K1116" s="100" t="str">
        <f t="shared" si="340"/>
        <v/>
      </c>
      <c r="U1116" s="101"/>
      <c r="V1116" s="63" t="str">
        <f t="shared" si="330"/>
        <v/>
      </c>
      <c r="W1116" s="63" t="str">
        <f t="shared" si="331"/>
        <v/>
      </c>
      <c r="X1116" s="63" t="str">
        <f t="shared" si="332"/>
        <v/>
      </c>
      <c r="Y1116" s="63" t="str">
        <f t="shared" si="333"/>
        <v/>
      </c>
      <c r="Z1116" s="63" t="str">
        <f t="shared" si="334"/>
        <v/>
      </c>
      <c r="AA1116" s="63" t="str">
        <f t="shared" si="335"/>
        <v/>
      </c>
      <c r="AB1116" s="37"/>
      <c r="AC1116" s="37"/>
      <c r="AD1116" s="37"/>
      <c r="AE1116" s="82" t="str">
        <f t="shared" si="336"/>
        <v/>
      </c>
      <c r="AF1116" s="82" t="str">
        <f t="shared" si="337"/>
        <v/>
      </c>
      <c r="AG1116" s="82" t="str">
        <f t="shared" si="338"/>
        <v/>
      </c>
      <c r="AH1116" s="125" t="str">
        <f t="shared" si="341"/>
        <v/>
      </c>
      <c r="AI1116" s="64" t="str">
        <f t="shared" si="339"/>
        <v/>
      </c>
      <c r="AJ1116" s="45" t="str">
        <f>IFERROR(IF(ISNUMBER('Opsparede løndele dec21-feb22'!K1114),AI1116+'Opsparede løndele dec21-feb22'!K1114,AI1116),"")</f>
        <v/>
      </c>
    </row>
    <row r="1117" spans="1:36" x14ac:dyDescent="0.25">
      <c r="A1117" s="50" t="str">
        <f t="shared" si="342"/>
        <v/>
      </c>
      <c r="B1117" s="5"/>
      <c r="C1117" s="6"/>
      <c r="D1117" s="7"/>
      <c r="E1117" s="8"/>
      <c r="F1117" s="8"/>
      <c r="G1117" s="58" t="str">
        <f t="shared" ref="G1117:I1126" si="345">IF(AND(ISNUMBER($E1117),ISNUMBER($F1117)),MAX(MIN(NETWORKDAYS(IF($E1117&lt;=VLOOKUP(G$6,Matrix_antal_dage,5,FALSE),VLOOKUP(G$6,Matrix_antal_dage,5,FALSE),$E1117),IF($F1117&gt;=VLOOKUP(G$6,Matrix_antal_dage,6,FALSE),VLOOKUP(G$6,Matrix_antal_dage,6,FALSE),$F1117),helligdage),VLOOKUP(G$6,Matrix_antal_dage,7,FALSE)),0),"")</f>
        <v/>
      </c>
      <c r="H1117" s="58" t="str">
        <f t="shared" si="345"/>
        <v/>
      </c>
      <c r="I1117" s="58" t="str">
        <f t="shared" si="345"/>
        <v/>
      </c>
      <c r="K1117" s="100" t="str">
        <f t="shared" si="340"/>
        <v/>
      </c>
      <c r="U1117" s="101"/>
      <c r="V1117" s="63" t="str">
        <f t="shared" si="330"/>
        <v/>
      </c>
      <c r="W1117" s="63" t="str">
        <f t="shared" si="331"/>
        <v/>
      </c>
      <c r="X1117" s="63" t="str">
        <f t="shared" si="332"/>
        <v/>
      </c>
      <c r="Y1117" s="63" t="str">
        <f t="shared" si="333"/>
        <v/>
      </c>
      <c r="Z1117" s="63" t="str">
        <f t="shared" si="334"/>
        <v/>
      </c>
      <c r="AA1117" s="63" t="str">
        <f t="shared" si="335"/>
        <v/>
      </c>
      <c r="AB1117" s="37"/>
      <c r="AC1117" s="37"/>
      <c r="AD1117" s="37"/>
      <c r="AE1117" s="82" t="str">
        <f t="shared" si="336"/>
        <v/>
      </c>
      <c r="AF1117" s="82" t="str">
        <f t="shared" si="337"/>
        <v/>
      </c>
      <c r="AG1117" s="82" t="str">
        <f t="shared" si="338"/>
        <v/>
      </c>
      <c r="AH1117" s="125" t="str">
        <f t="shared" si="341"/>
        <v/>
      </c>
      <c r="AI1117" s="64" t="str">
        <f t="shared" si="339"/>
        <v/>
      </c>
      <c r="AJ1117" s="45" t="str">
        <f>IFERROR(IF(ISNUMBER('Opsparede løndele dec21-feb22'!K1115),AI1117+'Opsparede løndele dec21-feb22'!K1115,AI1117),"")</f>
        <v/>
      </c>
    </row>
    <row r="1118" spans="1:36" x14ac:dyDescent="0.25">
      <c r="A1118" s="50" t="str">
        <f t="shared" si="342"/>
        <v/>
      </c>
      <c r="B1118" s="5"/>
      <c r="C1118" s="6"/>
      <c r="D1118" s="7"/>
      <c r="E1118" s="8"/>
      <c r="F1118" s="8"/>
      <c r="G1118" s="58" t="str">
        <f t="shared" si="345"/>
        <v/>
      </c>
      <c r="H1118" s="58" t="str">
        <f t="shared" si="345"/>
        <v/>
      </c>
      <c r="I1118" s="58" t="str">
        <f t="shared" si="345"/>
        <v/>
      </c>
      <c r="K1118" s="100" t="str">
        <f t="shared" si="340"/>
        <v/>
      </c>
      <c r="U1118" s="101"/>
      <c r="V1118" s="63" t="str">
        <f t="shared" si="330"/>
        <v/>
      </c>
      <c r="W1118" s="63" t="str">
        <f t="shared" si="331"/>
        <v/>
      </c>
      <c r="X1118" s="63" t="str">
        <f t="shared" si="332"/>
        <v/>
      </c>
      <c r="Y1118" s="63" t="str">
        <f t="shared" si="333"/>
        <v/>
      </c>
      <c r="Z1118" s="63" t="str">
        <f t="shared" si="334"/>
        <v/>
      </c>
      <c r="AA1118" s="63" t="str">
        <f t="shared" si="335"/>
        <v/>
      </c>
      <c r="AB1118" s="37"/>
      <c r="AC1118" s="37"/>
      <c r="AD1118" s="37"/>
      <c r="AE1118" s="82" t="str">
        <f t="shared" si="336"/>
        <v/>
      </c>
      <c r="AF1118" s="82" t="str">
        <f t="shared" si="337"/>
        <v/>
      </c>
      <c r="AG1118" s="82" t="str">
        <f t="shared" si="338"/>
        <v/>
      </c>
      <c r="AH1118" s="125" t="str">
        <f t="shared" si="341"/>
        <v/>
      </c>
      <c r="AI1118" s="64" t="str">
        <f t="shared" si="339"/>
        <v/>
      </c>
      <c r="AJ1118" s="45" t="str">
        <f>IFERROR(IF(ISNUMBER('Opsparede løndele dec21-feb22'!K1116),AI1118+'Opsparede løndele dec21-feb22'!K1116,AI1118),"")</f>
        <v/>
      </c>
    </row>
    <row r="1119" spans="1:36" x14ac:dyDescent="0.25">
      <c r="A1119" s="50" t="str">
        <f t="shared" si="342"/>
        <v/>
      </c>
      <c r="B1119" s="5"/>
      <c r="C1119" s="6"/>
      <c r="D1119" s="7"/>
      <c r="E1119" s="8"/>
      <c r="F1119" s="8"/>
      <c r="G1119" s="58" t="str">
        <f t="shared" si="345"/>
        <v/>
      </c>
      <c r="H1119" s="58" t="str">
        <f t="shared" si="345"/>
        <v/>
      </c>
      <c r="I1119" s="58" t="str">
        <f t="shared" si="345"/>
        <v/>
      </c>
      <c r="K1119" s="100" t="str">
        <f t="shared" si="340"/>
        <v/>
      </c>
      <c r="U1119" s="101"/>
      <c r="V1119" s="63" t="str">
        <f t="shared" si="330"/>
        <v/>
      </c>
      <c r="W1119" s="63" t="str">
        <f t="shared" si="331"/>
        <v/>
      </c>
      <c r="X1119" s="63" t="str">
        <f t="shared" si="332"/>
        <v/>
      </c>
      <c r="Y1119" s="63" t="str">
        <f t="shared" si="333"/>
        <v/>
      </c>
      <c r="Z1119" s="63" t="str">
        <f t="shared" si="334"/>
        <v/>
      </c>
      <c r="AA1119" s="63" t="str">
        <f t="shared" si="335"/>
        <v/>
      </c>
      <c r="AB1119" s="37"/>
      <c r="AC1119" s="37"/>
      <c r="AD1119" s="37"/>
      <c r="AE1119" s="82" t="str">
        <f t="shared" si="336"/>
        <v/>
      </c>
      <c r="AF1119" s="82" t="str">
        <f t="shared" si="337"/>
        <v/>
      </c>
      <c r="AG1119" s="82" t="str">
        <f t="shared" si="338"/>
        <v/>
      </c>
      <c r="AH1119" s="125" t="str">
        <f t="shared" si="341"/>
        <v/>
      </c>
      <c r="AI1119" s="64" t="str">
        <f t="shared" si="339"/>
        <v/>
      </c>
      <c r="AJ1119" s="45" t="str">
        <f>IFERROR(IF(ISNUMBER('Opsparede løndele dec21-feb22'!K1117),AI1119+'Opsparede løndele dec21-feb22'!K1117,AI1119),"")</f>
        <v/>
      </c>
    </row>
    <row r="1120" spans="1:36" x14ac:dyDescent="0.25">
      <c r="A1120" s="50" t="str">
        <f t="shared" si="342"/>
        <v/>
      </c>
      <c r="B1120" s="5"/>
      <c r="C1120" s="6"/>
      <c r="D1120" s="7"/>
      <c r="E1120" s="8"/>
      <c r="F1120" s="8"/>
      <c r="G1120" s="58" t="str">
        <f t="shared" si="345"/>
        <v/>
      </c>
      <c r="H1120" s="58" t="str">
        <f t="shared" si="345"/>
        <v/>
      </c>
      <c r="I1120" s="58" t="str">
        <f t="shared" si="345"/>
        <v/>
      </c>
      <c r="K1120" s="100" t="str">
        <f t="shared" si="340"/>
        <v/>
      </c>
      <c r="U1120" s="101"/>
      <c r="V1120" s="63" t="str">
        <f t="shared" si="330"/>
        <v/>
      </c>
      <c r="W1120" s="63" t="str">
        <f t="shared" si="331"/>
        <v/>
      </c>
      <c r="X1120" s="63" t="str">
        <f t="shared" si="332"/>
        <v/>
      </c>
      <c r="Y1120" s="63" t="str">
        <f t="shared" si="333"/>
        <v/>
      </c>
      <c r="Z1120" s="63" t="str">
        <f t="shared" si="334"/>
        <v/>
      </c>
      <c r="AA1120" s="63" t="str">
        <f t="shared" si="335"/>
        <v/>
      </c>
      <c r="AB1120" s="37"/>
      <c r="AC1120" s="37"/>
      <c r="AD1120" s="37"/>
      <c r="AE1120" s="82" t="str">
        <f t="shared" si="336"/>
        <v/>
      </c>
      <c r="AF1120" s="82" t="str">
        <f t="shared" si="337"/>
        <v/>
      </c>
      <c r="AG1120" s="82" t="str">
        <f t="shared" si="338"/>
        <v/>
      </c>
      <c r="AH1120" s="125" t="str">
        <f t="shared" si="341"/>
        <v/>
      </c>
      <c r="AI1120" s="64" t="str">
        <f t="shared" si="339"/>
        <v/>
      </c>
      <c r="AJ1120" s="45" t="str">
        <f>IFERROR(IF(ISNUMBER('Opsparede løndele dec21-feb22'!K1118),AI1120+'Opsparede løndele dec21-feb22'!K1118,AI1120),"")</f>
        <v/>
      </c>
    </row>
    <row r="1121" spans="1:36" x14ac:dyDescent="0.25">
      <c r="A1121" s="50" t="str">
        <f t="shared" si="342"/>
        <v/>
      </c>
      <c r="B1121" s="5"/>
      <c r="C1121" s="6"/>
      <c r="D1121" s="7"/>
      <c r="E1121" s="8"/>
      <c r="F1121" s="8"/>
      <c r="G1121" s="58" t="str">
        <f t="shared" si="345"/>
        <v/>
      </c>
      <c r="H1121" s="58" t="str">
        <f t="shared" si="345"/>
        <v/>
      </c>
      <c r="I1121" s="58" t="str">
        <f t="shared" si="345"/>
        <v/>
      </c>
      <c r="K1121" s="100" t="str">
        <f t="shared" si="340"/>
        <v/>
      </c>
      <c r="U1121" s="101"/>
      <c r="V1121" s="63" t="str">
        <f t="shared" si="330"/>
        <v/>
      </c>
      <c r="W1121" s="63" t="str">
        <f t="shared" si="331"/>
        <v/>
      </c>
      <c r="X1121" s="63" t="str">
        <f t="shared" si="332"/>
        <v/>
      </c>
      <c r="Y1121" s="63" t="str">
        <f t="shared" si="333"/>
        <v/>
      </c>
      <c r="Z1121" s="63" t="str">
        <f t="shared" si="334"/>
        <v/>
      </c>
      <c r="AA1121" s="63" t="str">
        <f t="shared" si="335"/>
        <v/>
      </c>
      <c r="AB1121" s="37"/>
      <c r="AC1121" s="37"/>
      <c r="AD1121" s="37"/>
      <c r="AE1121" s="82" t="str">
        <f t="shared" si="336"/>
        <v/>
      </c>
      <c r="AF1121" s="82" t="str">
        <f t="shared" si="337"/>
        <v/>
      </c>
      <c r="AG1121" s="82" t="str">
        <f t="shared" si="338"/>
        <v/>
      </c>
      <c r="AH1121" s="125" t="str">
        <f t="shared" si="341"/>
        <v/>
      </c>
      <c r="AI1121" s="64" t="str">
        <f t="shared" si="339"/>
        <v/>
      </c>
      <c r="AJ1121" s="45" t="str">
        <f>IFERROR(IF(ISNUMBER('Opsparede løndele dec21-feb22'!K1119),AI1121+'Opsparede løndele dec21-feb22'!K1119,AI1121),"")</f>
        <v/>
      </c>
    </row>
    <row r="1122" spans="1:36" x14ac:dyDescent="0.25">
      <c r="A1122" s="50" t="str">
        <f t="shared" si="342"/>
        <v/>
      </c>
      <c r="B1122" s="5"/>
      <c r="C1122" s="6"/>
      <c r="D1122" s="7"/>
      <c r="E1122" s="8"/>
      <c r="F1122" s="8"/>
      <c r="G1122" s="58" t="str">
        <f t="shared" si="345"/>
        <v/>
      </c>
      <c r="H1122" s="58" t="str">
        <f t="shared" si="345"/>
        <v/>
      </c>
      <c r="I1122" s="58" t="str">
        <f t="shared" si="345"/>
        <v/>
      </c>
      <c r="K1122" s="100" t="str">
        <f t="shared" si="340"/>
        <v/>
      </c>
      <c r="U1122" s="101"/>
      <c r="V1122" s="63" t="str">
        <f t="shared" si="330"/>
        <v/>
      </c>
      <c r="W1122" s="63" t="str">
        <f t="shared" si="331"/>
        <v/>
      </c>
      <c r="X1122" s="63" t="str">
        <f t="shared" si="332"/>
        <v/>
      </c>
      <c r="Y1122" s="63" t="str">
        <f t="shared" si="333"/>
        <v/>
      </c>
      <c r="Z1122" s="63" t="str">
        <f t="shared" si="334"/>
        <v/>
      </c>
      <c r="AA1122" s="63" t="str">
        <f t="shared" si="335"/>
        <v/>
      </c>
      <c r="AB1122" s="37"/>
      <c r="AC1122" s="37"/>
      <c r="AD1122" s="37"/>
      <c r="AE1122" s="82" t="str">
        <f t="shared" si="336"/>
        <v/>
      </c>
      <c r="AF1122" s="82" t="str">
        <f t="shared" si="337"/>
        <v/>
      </c>
      <c r="AG1122" s="82" t="str">
        <f t="shared" si="338"/>
        <v/>
      </c>
      <c r="AH1122" s="125" t="str">
        <f t="shared" si="341"/>
        <v/>
      </c>
      <c r="AI1122" s="64" t="str">
        <f t="shared" si="339"/>
        <v/>
      </c>
      <c r="AJ1122" s="45" t="str">
        <f>IFERROR(IF(ISNUMBER('Opsparede løndele dec21-feb22'!K1120),AI1122+'Opsparede løndele dec21-feb22'!K1120,AI1122),"")</f>
        <v/>
      </c>
    </row>
    <row r="1123" spans="1:36" x14ac:dyDescent="0.25">
      <c r="A1123" s="50" t="str">
        <f t="shared" si="342"/>
        <v/>
      </c>
      <c r="B1123" s="5"/>
      <c r="C1123" s="6"/>
      <c r="D1123" s="7"/>
      <c r="E1123" s="8"/>
      <c r="F1123" s="8"/>
      <c r="G1123" s="58" t="str">
        <f t="shared" si="345"/>
        <v/>
      </c>
      <c r="H1123" s="58" t="str">
        <f t="shared" si="345"/>
        <v/>
      </c>
      <c r="I1123" s="58" t="str">
        <f t="shared" si="345"/>
        <v/>
      </c>
      <c r="K1123" s="100" t="str">
        <f t="shared" si="340"/>
        <v/>
      </c>
      <c r="U1123" s="101"/>
      <c r="V1123" s="63" t="str">
        <f t="shared" si="330"/>
        <v/>
      </c>
      <c r="W1123" s="63" t="str">
        <f t="shared" si="331"/>
        <v/>
      </c>
      <c r="X1123" s="63" t="str">
        <f t="shared" si="332"/>
        <v/>
      </c>
      <c r="Y1123" s="63" t="str">
        <f t="shared" si="333"/>
        <v/>
      </c>
      <c r="Z1123" s="63" t="str">
        <f t="shared" si="334"/>
        <v/>
      </c>
      <c r="AA1123" s="63" t="str">
        <f t="shared" si="335"/>
        <v/>
      </c>
      <c r="AB1123" s="37"/>
      <c r="AC1123" s="37"/>
      <c r="AD1123" s="37"/>
      <c r="AE1123" s="82" t="str">
        <f t="shared" si="336"/>
        <v/>
      </c>
      <c r="AF1123" s="82" t="str">
        <f t="shared" si="337"/>
        <v/>
      </c>
      <c r="AG1123" s="82" t="str">
        <f t="shared" si="338"/>
        <v/>
      </c>
      <c r="AH1123" s="125" t="str">
        <f t="shared" si="341"/>
        <v/>
      </c>
      <c r="AI1123" s="64" t="str">
        <f t="shared" si="339"/>
        <v/>
      </c>
      <c r="AJ1123" s="45" t="str">
        <f>IFERROR(IF(ISNUMBER('Opsparede løndele dec21-feb22'!K1121),AI1123+'Opsparede løndele dec21-feb22'!K1121,AI1123),"")</f>
        <v/>
      </c>
    </row>
    <row r="1124" spans="1:36" x14ac:dyDescent="0.25">
      <c r="A1124" s="50" t="str">
        <f t="shared" si="342"/>
        <v/>
      </c>
      <c r="B1124" s="5"/>
      <c r="C1124" s="6"/>
      <c r="D1124" s="7"/>
      <c r="E1124" s="8"/>
      <c r="F1124" s="8"/>
      <c r="G1124" s="58" t="str">
        <f t="shared" si="345"/>
        <v/>
      </c>
      <c r="H1124" s="58" t="str">
        <f t="shared" si="345"/>
        <v/>
      </c>
      <c r="I1124" s="58" t="str">
        <f t="shared" si="345"/>
        <v/>
      </c>
      <c r="K1124" s="100" t="str">
        <f t="shared" si="340"/>
        <v/>
      </c>
      <c r="U1124" s="101"/>
      <c r="V1124" s="63" t="str">
        <f t="shared" si="330"/>
        <v/>
      </c>
      <c r="W1124" s="63" t="str">
        <f t="shared" si="331"/>
        <v/>
      </c>
      <c r="X1124" s="63" t="str">
        <f t="shared" si="332"/>
        <v/>
      </c>
      <c r="Y1124" s="63" t="str">
        <f t="shared" si="333"/>
        <v/>
      </c>
      <c r="Z1124" s="63" t="str">
        <f t="shared" si="334"/>
        <v/>
      </c>
      <c r="AA1124" s="63" t="str">
        <f t="shared" si="335"/>
        <v/>
      </c>
      <c r="AB1124" s="37"/>
      <c r="AC1124" s="37"/>
      <c r="AD1124" s="37"/>
      <c r="AE1124" s="82" t="str">
        <f t="shared" si="336"/>
        <v/>
      </c>
      <c r="AF1124" s="82" t="str">
        <f t="shared" si="337"/>
        <v/>
      </c>
      <c r="AG1124" s="82" t="str">
        <f t="shared" si="338"/>
        <v/>
      </c>
      <c r="AH1124" s="125" t="str">
        <f t="shared" si="341"/>
        <v/>
      </c>
      <c r="AI1124" s="64" t="str">
        <f t="shared" si="339"/>
        <v/>
      </c>
      <c r="AJ1124" s="45" t="str">
        <f>IFERROR(IF(ISNUMBER('Opsparede løndele dec21-feb22'!K1122),AI1124+'Opsparede løndele dec21-feb22'!K1122,AI1124),"")</f>
        <v/>
      </c>
    </row>
    <row r="1125" spans="1:36" x14ac:dyDescent="0.25">
      <c r="A1125" s="50" t="str">
        <f t="shared" si="342"/>
        <v/>
      </c>
      <c r="B1125" s="5"/>
      <c r="C1125" s="6"/>
      <c r="D1125" s="7"/>
      <c r="E1125" s="8"/>
      <c r="F1125" s="8"/>
      <c r="G1125" s="58" t="str">
        <f t="shared" si="345"/>
        <v/>
      </c>
      <c r="H1125" s="58" t="str">
        <f t="shared" si="345"/>
        <v/>
      </c>
      <c r="I1125" s="58" t="str">
        <f t="shared" si="345"/>
        <v/>
      </c>
      <c r="K1125" s="100" t="str">
        <f t="shared" si="340"/>
        <v/>
      </c>
      <c r="U1125" s="101"/>
      <c r="V1125" s="63" t="str">
        <f t="shared" si="330"/>
        <v/>
      </c>
      <c r="W1125" s="63" t="str">
        <f t="shared" si="331"/>
        <v/>
      </c>
      <c r="X1125" s="63" t="str">
        <f t="shared" si="332"/>
        <v/>
      </c>
      <c r="Y1125" s="63" t="str">
        <f t="shared" si="333"/>
        <v/>
      </c>
      <c r="Z1125" s="63" t="str">
        <f t="shared" si="334"/>
        <v/>
      </c>
      <c r="AA1125" s="63" t="str">
        <f t="shared" si="335"/>
        <v/>
      </c>
      <c r="AB1125" s="37"/>
      <c r="AC1125" s="37"/>
      <c r="AD1125" s="37"/>
      <c r="AE1125" s="82" t="str">
        <f t="shared" si="336"/>
        <v/>
      </c>
      <c r="AF1125" s="82" t="str">
        <f t="shared" si="337"/>
        <v/>
      </c>
      <c r="AG1125" s="82" t="str">
        <f t="shared" si="338"/>
        <v/>
      </c>
      <c r="AH1125" s="125" t="str">
        <f t="shared" si="341"/>
        <v/>
      </c>
      <c r="AI1125" s="64" t="str">
        <f t="shared" si="339"/>
        <v/>
      </c>
      <c r="AJ1125" s="45" t="str">
        <f>IFERROR(IF(ISNUMBER('Opsparede løndele dec21-feb22'!K1123),AI1125+'Opsparede løndele dec21-feb22'!K1123,AI1125),"")</f>
        <v/>
      </c>
    </row>
    <row r="1126" spans="1:36" x14ac:dyDescent="0.25">
      <c r="A1126" s="50" t="str">
        <f t="shared" si="342"/>
        <v/>
      </c>
      <c r="B1126" s="5"/>
      <c r="C1126" s="6"/>
      <c r="D1126" s="7"/>
      <c r="E1126" s="8"/>
      <c r="F1126" s="8"/>
      <c r="G1126" s="58" t="str">
        <f t="shared" si="345"/>
        <v/>
      </c>
      <c r="H1126" s="58" t="str">
        <f t="shared" si="345"/>
        <v/>
      </c>
      <c r="I1126" s="58" t="str">
        <f t="shared" si="345"/>
        <v/>
      </c>
      <c r="K1126" s="100" t="str">
        <f t="shared" si="340"/>
        <v/>
      </c>
      <c r="U1126" s="101"/>
      <c r="V1126" s="63" t="str">
        <f t="shared" si="330"/>
        <v/>
      </c>
      <c r="W1126" s="63" t="str">
        <f t="shared" si="331"/>
        <v/>
      </c>
      <c r="X1126" s="63" t="str">
        <f t="shared" si="332"/>
        <v/>
      </c>
      <c r="Y1126" s="63" t="str">
        <f t="shared" si="333"/>
        <v/>
      </c>
      <c r="Z1126" s="63" t="str">
        <f t="shared" si="334"/>
        <v/>
      </c>
      <c r="AA1126" s="63" t="str">
        <f t="shared" si="335"/>
        <v/>
      </c>
      <c r="AB1126" s="37"/>
      <c r="AC1126" s="37"/>
      <c r="AD1126" s="37"/>
      <c r="AE1126" s="82" t="str">
        <f t="shared" si="336"/>
        <v/>
      </c>
      <c r="AF1126" s="82" t="str">
        <f t="shared" si="337"/>
        <v/>
      </c>
      <c r="AG1126" s="82" t="str">
        <f t="shared" si="338"/>
        <v/>
      </c>
      <c r="AH1126" s="125" t="str">
        <f t="shared" si="341"/>
        <v/>
      </c>
      <c r="AI1126" s="64" t="str">
        <f t="shared" si="339"/>
        <v/>
      </c>
      <c r="AJ1126" s="45" t="str">
        <f>IFERROR(IF(ISNUMBER('Opsparede løndele dec21-feb22'!K1124),AI1126+'Opsparede løndele dec21-feb22'!K1124,AI1126),"")</f>
        <v/>
      </c>
    </row>
    <row r="1127" spans="1:36" x14ac:dyDescent="0.25">
      <c r="A1127" s="50" t="str">
        <f t="shared" si="342"/>
        <v/>
      </c>
      <c r="B1127" s="5"/>
      <c r="C1127" s="6"/>
      <c r="D1127" s="7"/>
      <c r="E1127" s="8"/>
      <c r="F1127" s="8"/>
      <c r="G1127" s="58" t="str">
        <f t="shared" ref="G1127:I1136" si="346">IF(AND(ISNUMBER($E1127),ISNUMBER($F1127)),MAX(MIN(NETWORKDAYS(IF($E1127&lt;=VLOOKUP(G$6,Matrix_antal_dage,5,FALSE),VLOOKUP(G$6,Matrix_antal_dage,5,FALSE),$E1127),IF($F1127&gt;=VLOOKUP(G$6,Matrix_antal_dage,6,FALSE),VLOOKUP(G$6,Matrix_antal_dage,6,FALSE),$F1127),helligdage),VLOOKUP(G$6,Matrix_antal_dage,7,FALSE)),0),"")</f>
        <v/>
      </c>
      <c r="H1127" s="58" t="str">
        <f t="shared" si="346"/>
        <v/>
      </c>
      <c r="I1127" s="58" t="str">
        <f t="shared" si="346"/>
        <v/>
      </c>
      <c r="K1127" s="100" t="str">
        <f t="shared" si="340"/>
        <v/>
      </c>
      <c r="U1127" s="101"/>
      <c r="V1127" s="63" t="str">
        <f t="shared" si="330"/>
        <v/>
      </c>
      <c r="W1127" s="63" t="str">
        <f t="shared" si="331"/>
        <v/>
      </c>
      <c r="X1127" s="63" t="str">
        <f t="shared" si="332"/>
        <v/>
      </c>
      <c r="Y1127" s="63" t="str">
        <f t="shared" si="333"/>
        <v/>
      </c>
      <c r="Z1127" s="63" t="str">
        <f t="shared" si="334"/>
        <v/>
      </c>
      <c r="AA1127" s="63" t="str">
        <f t="shared" si="335"/>
        <v/>
      </c>
      <c r="AB1127" s="37"/>
      <c r="AC1127" s="37"/>
      <c r="AD1127" s="37"/>
      <c r="AE1127" s="82" t="str">
        <f t="shared" si="336"/>
        <v/>
      </c>
      <c r="AF1127" s="82" t="str">
        <f t="shared" si="337"/>
        <v/>
      </c>
      <c r="AG1127" s="82" t="str">
        <f t="shared" si="338"/>
        <v/>
      </c>
      <c r="AH1127" s="125" t="str">
        <f t="shared" si="341"/>
        <v/>
      </c>
      <c r="AI1127" s="64" t="str">
        <f t="shared" si="339"/>
        <v/>
      </c>
      <c r="AJ1127" s="45" t="str">
        <f>IFERROR(IF(ISNUMBER('Opsparede løndele dec21-feb22'!K1125),AI1127+'Opsparede løndele dec21-feb22'!K1125,AI1127),"")</f>
        <v/>
      </c>
    </row>
    <row r="1128" spans="1:36" x14ac:dyDescent="0.25">
      <c r="A1128" s="50" t="str">
        <f t="shared" si="342"/>
        <v/>
      </c>
      <c r="B1128" s="5"/>
      <c r="C1128" s="6"/>
      <c r="D1128" s="7"/>
      <c r="E1128" s="8"/>
      <c r="F1128" s="8"/>
      <c r="G1128" s="58" t="str">
        <f t="shared" si="346"/>
        <v/>
      </c>
      <c r="H1128" s="58" t="str">
        <f t="shared" si="346"/>
        <v/>
      </c>
      <c r="I1128" s="58" t="str">
        <f t="shared" si="346"/>
        <v/>
      </c>
      <c r="K1128" s="100" t="str">
        <f t="shared" si="340"/>
        <v/>
      </c>
      <c r="U1128" s="101"/>
      <c r="V1128" s="63" t="str">
        <f t="shared" si="330"/>
        <v/>
      </c>
      <c r="W1128" s="63" t="str">
        <f t="shared" si="331"/>
        <v/>
      </c>
      <c r="X1128" s="63" t="str">
        <f t="shared" si="332"/>
        <v/>
      </c>
      <c r="Y1128" s="63" t="str">
        <f t="shared" si="333"/>
        <v/>
      </c>
      <c r="Z1128" s="63" t="str">
        <f t="shared" si="334"/>
        <v/>
      </c>
      <c r="AA1128" s="63" t="str">
        <f t="shared" si="335"/>
        <v/>
      </c>
      <c r="AB1128" s="37"/>
      <c r="AC1128" s="37"/>
      <c r="AD1128" s="37"/>
      <c r="AE1128" s="82" t="str">
        <f t="shared" si="336"/>
        <v/>
      </c>
      <c r="AF1128" s="82" t="str">
        <f t="shared" si="337"/>
        <v/>
      </c>
      <c r="AG1128" s="82" t="str">
        <f t="shared" si="338"/>
        <v/>
      </c>
      <c r="AH1128" s="125" t="str">
        <f t="shared" si="341"/>
        <v/>
      </c>
      <c r="AI1128" s="64" t="str">
        <f t="shared" si="339"/>
        <v/>
      </c>
      <c r="AJ1128" s="45" t="str">
        <f>IFERROR(IF(ISNUMBER('Opsparede løndele dec21-feb22'!K1126),AI1128+'Opsparede løndele dec21-feb22'!K1126,AI1128),"")</f>
        <v/>
      </c>
    </row>
    <row r="1129" spans="1:36" x14ac:dyDescent="0.25">
      <c r="A1129" s="50" t="str">
        <f t="shared" si="342"/>
        <v/>
      </c>
      <c r="B1129" s="5"/>
      <c r="C1129" s="6"/>
      <c r="D1129" s="7"/>
      <c r="E1129" s="8"/>
      <c r="F1129" s="8"/>
      <c r="G1129" s="58" t="str">
        <f t="shared" si="346"/>
        <v/>
      </c>
      <c r="H1129" s="58" t="str">
        <f t="shared" si="346"/>
        <v/>
      </c>
      <c r="I1129" s="58" t="str">
        <f t="shared" si="346"/>
        <v/>
      </c>
      <c r="K1129" s="100" t="str">
        <f t="shared" si="340"/>
        <v/>
      </c>
      <c r="U1129" s="101"/>
      <c r="V1129" s="63" t="str">
        <f t="shared" si="330"/>
        <v/>
      </c>
      <c r="W1129" s="63" t="str">
        <f t="shared" si="331"/>
        <v/>
      </c>
      <c r="X1129" s="63" t="str">
        <f t="shared" si="332"/>
        <v/>
      </c>
      <c r="Y1129" s="63" t="str">
        <f t="shared" si="333"/>
        <v/>
      </c>
      <c r="Z1129" s="63" t="str">
        <f t="shared" si="334"/>
        <v/>
      </c>
      <c r="AA1129" s="63" t="str">
        <f t="shared" si="335"/>
        <v/>
      </c>
      <c r="AB1129" s="37"/>
      <c r="AC1129" s="37"/>
      <c r="AD1129" s="37"/>
      <c r="AE1129" s="82" t="str">
        <f t="shared" si="336"/>
        <v/>
      </c>
      <c r="AF1129" s="82" t="str">
        <f t="shared" si="337"/>
        <v/>
      </c>
      <c r="AG1129" s="82" t="str">
        <f t="shared" si="338"/>
        <v/>
      </c>
      <c r="AH1129" s="125" t="str">
        <f t="shared" si="341"/>
        <v/>
      </c>
      <c r="AI1129" s="64" t="str">
        <f t="shared" si="339"/>
        <v/>
      </c>
      <c r="AJ1129" s="45" t="str">
        <f>IFERROR(IF(ISNUMBER('Opsparede løndele dec21-feb22'!K1127),AI1129+'Opsparede løndele dec21-feb22'!K1127,AI1129),"")</f>
        <v/>
      </c>
    </row>
    <row r="1130" spans="1:36" x14ac:dyDescent="0.25">
      <c r="A1130" s="50" t="str">
        <f t="shared" si="342"/>
        <v/>
      </c>
      <c r="B1130" s="5"/>
      <c r="C1130" s="6"/>
      <c r="D1130" s="7"/>
      <c r="E1130" s="8"/>
      <c r="F1130" s="8"/>
      <c r="G1130" s="58" t="str">
        <f t="shared" si="346"/>
        <v/>
      </c>
      <c r="H1130" s="58" t="str">
        <f t="shared" si="346"/>
        <v/>
      </c>
      <c r="I1130" s="58" t="str">
        <f t="shared" si="346"/>
        <v/>
      </c>
      <c r="K1130" s="100" t="str">
        <f t="shared" si="340"/>
        <v/>
      </c>
      <c r="U1130" s="101"/>
      <c r="V1130" s="63" t="str">
        <f t="shared" si="330"/>
        <v/>
      </c>
      <c r="W1130" s="63" t="str">
        <f t="shared" si="331"/>
        <v/>
      </c>
      <c r="X1130" s="63" t="str">
        <f t="shared" si="332"/>
        <v/>
      </c>
      <c r="Y1130" s="63" t="str">
        <f t="shared" si="333"/>
        <v/>
      </c>
      <c r="Z1130" s="63" t="str">
        <f t="shared" si="334"/>
        <v/>
      </c>
      <c r="AA1130" s="63" t="str">
        <f t="shared" si="335"/>
        <v/>
      </c>
      <c r="AB1130" s="37"/>
      <c r="AC1130" s="37"/>
      <c r="AD1130" s="37"/>
      <c r="AE1130" s="82" t="str">
        <f t="shared" si="336"/>
        <v/>
      </c>
      <c r="AF1130" s="82" t="str">
        <f t="shared" si="337"/>
        <v/>
      </c>
      <c r="AG1130" s="82" t="str">
        <f t="shared" si="338"/>
        <v/>
      </c>
      <c r="AH1130" s="125" t="str">
        <f t="shared" si="341"/>
        <v/>
      </c>
      <c r="AI1130" s="64" t="str">
        <f t="shared" si="339"/>
        <v/>
      </c>
      <c r="AJ1130" s="45" t="str">
        <f>IFERROR(IF(ISNUMBER('Opsparede løndele dec21-feb22'!K1128),AI1130+'Opsparede løndele dec21-feb22'!K1128,AI1130),"")</f>
        <v/>
      </c>
    </row>
    <row r="1131" spans="1:36" x14ac:dyDescent="0.25">
      <c r="A1131" s="50" t="str">
        <f t="shared" si="342"/>
        <v/>
      </c>
      <c r="B1131" s="5"/>
      <c r="C1131" s="6"/>
      <c r="D1131" s="7"/>
      <c r="E1131" s="8"/>
      <c r="F1131" s="8"/>
      <c r="G1131" s="58" t="str">
        <f t="shared" si="346"/>
        <v/>
      </c>
      <c r="H1131" s="58" t="str">
        <f t="shared" si="346"/>
        <v/>
      </c>
      <c r="I1131" s="58" t="str">
        <f t="shared" si="346"/>
        <v/>
      </c>
      <c r="K1131" s="100" t="str">
        <f t="shared" si="340"/>
        <v/>
      </c>
      <c r="U1131" s="101"/>
      <c r="V1131" s="63" t="str">
        <f t="shared" si="330"/>
        <v/>
      </c>
      <c r="W1131" s="63" t="str">
        <f t="shared" si="331"/>
        <v/>
      </c>
      <c r="X1131" s="63" t="str">
        <f t="shared" si="332"/>
        <v/>
      </c>
      <c r="Y1131" s="63" t="str">
        <f t="shared" si="333"/>
        <v/>
      </c>
      <c r="Z1131" s="63" t="str">
        <f t="shared" si="334"/>
        <v/>
      </c>
      <c r="AA1131" s="63" t="str">
        <f t="shared" si="335"/>
        <v/>
      </c>
      <c r="AB1131" s="37"/>
      <c r="AC1131" s="37"/>
      <c r="AD1131" s="37"/>
      <c r="AE1131" s="82" t="str">
        <f t="shared" si="336"/>
        <v/>
      </c>
      <c r="AF1131" s="82" t="str">
        <f t="shared" si="337"/>
        <v/>
      </c>
      <c r="AG1131" s="82" t="str">
        <f t="shared" si="338"/>
        <v/>
      </c>
      <c r="AH1131" s="125" t="str">
        <f t="shared" si="341"/>
        <v/>
      </c>
      <c r="AI1131" s="64" t="str">
        <f t="shared" si="339"/>
        <v/>
      </c>
      <c r="AJ1131" s="45" t="str">
        <f>IFERROR(IF(ISNUMBER('Opsparede løndele dec21-feb22'!K1129),AI1131+'Opsparede løndele dec21-feb22'!K1129,AI1131),"")</f>
        <v/>
      </c>
    </row>
    <row r="1132" spans="1:36" x14ac:dyDescent="0.25">
      <c r="A1132" s="50" t="str">
        <f t="shared" si="342"/>
        <v/>
      </c>
      <c r="B1132" s="5"/>
      <c r="C1132" s="6"/>
      <c r="D1132" s="7"/>
      <c r="E1132" s="8"/>
      <c r="F1132" s="8"/>
      <c r="G1132" s="58" t="str">
        <f t="shared" si="346"/>
        <v/>
      </c>
      <c r="H1132" s="58" t="str">
        <f t="shared" si="346"/>
        <v/>
      </c>
      <c r="I1132" s="58" t="str">
        <f t="shared" si="346"/>
        <v/>
      </c>
      <c r="K1132" s="100" t="str">
        <f t="shared" si="340"/>
        <v/>
      </c>
      <c r="U1132" s="101"/>
      <c r="V1132" s="63" t="str">
        <f t="shared" si="330"/>
        <v/>
      </c>
      <c r="W1132" s="63" t="str">
        <f t="shared" si="331"/>
        <v/>
      </c>
      <c r="X1132" s="63" t="str">
        <f t="shared" si="332"/>
        <v/>
      </c>
      <c r="Y1132" s="63" t="str">
        <f t="shared" si="333"/>
        <v/>
      </c>
      <c r="Z1132" s="63" t="str">
        <f t="shared" si="334"/>
        <v/>
      </c>
      <c r="AA1132" s="63" t="str">
        <f t="shared" si="335"/>
        <v/>
      </c>
      <c r="AB1132" s="37"/>
      <c r="AC1132" s="37"/>
      <c r="AD1132" s="37"/>
      <c r="AE1132" s="82" t="str">
        <f t="shared" si="336"/>
        <v/>
      </c>
      <c r="AF1132" s="82" t="str">
        <f t="shared" si="337"/>
        <v/>
      </c>
      <c r="AG1132" s="82" t="str">
        <f t="shared" si="338"/>
        <v/>
      </c>
      <c r="AH1132" s="125" t="str">
        <f t="shared" si="341"/>
        <v/>
      </c>
      <c r="AI1132" s="64" t="str">
        <f t="shared" si="339"/>
        <v/>
      </c>
      <c r="AJ1132" s="45" t="str">
        <f>IFERROR(IF(ISNUMBER('Opsparede løndele dec21-feb22'!K1130),AI1132+'Opsparede løndele dec21-feb22'!K1130,AI1132),"")</f>
        <v/>
      </c>
    </row>
    <row r="1133" spans="1:36" x14ac:dyDescent="0.25">
      <c r="A1133" s="50" t="str">
        <f t="shared" si="342"/>
        <v/>
      </c>
      <c r="B1133" s="5"/>
      <c r="C1133" s="6"/>
      <c r="D1133" s="7"/>
      <c r="E1133" s="8"/>
      <c r="F1133" s="8"/>
      <c r="G1133" s="58" t="str">
        <f t="shared" si="346"/>
        <v/>
      </c>
      <c r="H1133" s="58" t="str">
        <f t="shared" si="346"/>
        <v/>
      </c>
      <c r="I1133" s="58" t="str">
        <f t="shared" si="346"/>
        <v/>
      </c>
      <c r="K1133" s="100" t="str">
        <f t="shared" si="340"/>
        <v/>
      </c>
      <c r="U1133" s="101"/>
      <c r="V1133" s="63" t="str">
        <f t="shared" si="330"/>
        <v/>
      </c>
      <c r="W1133" s="63" t="str">
        <f t="shared" si="331"/>
        <v/>
      </c>
      <c r="X1133" s="63" t="str">
        <f t="shared" si="332"/>
        <v/>
      </c>
      <c r="Y1133" s="63" t="str">
        <f t="shared" si="333"/>
        <v/>
      </c>
      <c r="Z1133" s="63" t="str">
        <f t="shared" si="334"/>
        <v/>
      </c>
      <c r="AA1133" s="63" t="str">
        <f t="shared" si="335"/>
        <v/>
      </c>
      <c r="AB1133" s="37"/>
      <c r="AC1133" s="37"/>
      <c r="AD1133" s="37"/>
      <c r="AE1133" s="82" t="str">
        <f t="shared" si="336"/>
        <v/>
      </c>
      <c r="AF1133" s="82" t="str">
        <f t="shared" si="337"/>
        <v/>
      </c>
      <c r="AG1133" s="82" t="str">
        <f t="shared" si="338"/>
        <v/>
      </c>
      <c r="AH1133" s="125" t="str">
        <f t="shared" si="341"/>
        <v/>
      </c>
      <c r="AI1133" s="64" t="str">
        <f t="shared" si="339"/>
        <v/>
      </c>
      <c r="AJ1133" s="45" t="str">
        <f>IFERROR(IF(ISNUMBER('Opsparede løndele dec21-feb22'!K1131),AI1133+'Opsparede løndele dec21-feb22'!K1131,AI1133),"")</f>
        <v/>
      </c>
    </row>
    <row r="1134" spans="1:36" x14ac:dyDescent="0.25">
      <c r="A1134" s="50" t="str">
        <f t="shared" si="342"/>
        <v/>
      </c>
      <c r="B1134" s="5"/>
      <c r="C1134" s="6"/>
      <c r="D1134" s="7"/>
      <c r="E1134" s="8"/>
      <c r="F1134" s="8"/>
      <c r="G1134" s="58" t="str">
        <f t="shared" si="346"/>
        <v/>
      </c>
      <c r="H1134" s="58" t="str">
        <f t="shared" si="346"/>
        <v/>
      </c>
      <c r="I1134" s="58" t="str">
        <f t="shared" si="346"/>
        <v/>
      </c>
      <c r="K1134" s="100" t="str">
        <f t="shared" si="340"/>
        <v/>
      </c>
      <c r="U1134" s="101"/>
      <c r="V1134" s="63" t="str">
        <f t="shared" si="330"/>
        <v/>
      </c>
      <c r="W1134" s="63" t="str">
        <f t="shared" si="331"/>
        <v/>
      </c>
      <c r="X1134" s="63" t="str">
        <f t="shared" si="332"/>
        <v/>
      </c>
      <c r="Y1134" s="63" t="str">
        <f t="shared" si="333"/>
        <v/>
      </c>
      <c r="Z1134" s="63" t="str">
        <f t="shared" si="334"/>
        <v/>
      </c>
      <c r="AA1134" s="63" t="str">
        <f t="shared" si="335"/>
        <v/>
      </c>
      <c r="AB1134" s="37"/>
      <c r="AC1134" s="37"/>
      <c r="AD1134" s="37"/>
      <c r="AE1134" s="82" t="str">
        <f t="shared" si="336"/>
        <v/>
      </c>
      <c r="AF1134" s="82" t="str">
        <f t="shared" si="337"/>
        <v/>
      </c>
      <c r="AG1134" s="82" t="str">
        <f t="shared" si="338"/>
        <v/>
      </c>
      <c r="AH1134" s="125" t="str">
        <f t="shared" si="341"/>
        <v/>
      </c>
      <c r="AI1134" s="64" t="str">
        <f t="shared" si="339"/>
        <v/>
      </c>
      <c r="AJ1134" s="45" t="str">
        <f>IFERROR(IF(ISNUMBER('Opsparede løndele dec21-feb22'!K1132),AI1134+'Opsparede løndele dec21-feb22'!K1132,AI1134),"")</f>
        <v/>
      </c>
    </row>
    <row r="1135" spans="1:36" x14ac:dyDescent="0.25">
      <c r="A1135" s="50" t="str">
        <f t="shared" si="342"/>
        <v/>
      </c>
      <c r="B1135" s="5"/>
      <c r="C1135" s="6"/>
      <c r="D1135" s="7"/>
      <c r="E1135" s="8"/>
      <c r="F1135" s="8"/>
      <c r="G1135" s="58" t="str">
        <f t="shared" si="346"/>
        <v/>
      </c>
      <c r="H1135" s="58" t="str">
        <f t="shared" si="346"/>
        <v/>
      </c>
      <c r="I1135" s="58" t="str">
        <f t="shared" si="346"/>
        <v/>
      </c>
      <c r="K1135" s="100" t="str">
        <f t="shared" si="340"/>
        <v/>
      </c>
      <c r="U1135" s="101"/>
      <c r="V1135" s="63" t="str">
        <f t="shared" si="330"/>
        <v/>
      </c>
      <c r="W1135" s="63" t="str">
        <f t="shared" si="331"/>
        <v/>
      </c>
      <c r="X1135" s="63" t="str">
        <f t="shared" si="332"/>
        <v/>
      </c>
      <c r="Y1135" s="63" t="str">
        <f t="shared" si="333"/>
        <v/>
      </c>
      <c r="Z1135" s="63" t="str">
        <f t="shared" si="334"/>
        <v/>
      </c>
      <c r="AA1135" s="63" t="str">
        <f t="shared" si="335"/>
        <v/>
      </c>
      <c r="AB1135" s="37"/>
      <c r="AC1135" s="37"/>
      <c r="AD1135" s="37"/>
      <c r="AE1135" s="82" t="str">
        <f t="shared" si="336"/>
        <v/>
      </c>
      <c r="AF1135" s="82" t="str">
        <f t="shared" si="337"/>
        <v/>
      </c>
      <c r="AG1135" s="82" t="str">
        <f t="shared" si="338"/>
        <v/>
      </c>
      <c r="AH1135" s="125" t="str">
        <f t="shared" si="341"/>
        <v/>
      </c>
      <c r="AI1135" s="64" t="str">
        <f t="shared" si="339"/>
        <v/>
      </c>
      <c r="AJ1135" s="45" t="str">
        <f>IFERROR(IF(ISNUMBER('Opsparede løndele dec21-feb22'!K1133),AI1135+'Opsparede løndele dec21-feb22'!K1133,AI1135),"")</f>
        <v/>
      </c>
    </row>
    <row r="1136" spans="1:36" x14ac:dyDescent="0.25">
      <c r="A1136" s="50" t="str">
        <f t="shared" si="342"/>
        <v/>
      </c>
      <c r="B1136" s="5"/>
      <c r="C1136" s="6"/>
      <c r="D1136" s="7"/>
      <c r="E1136" s="8"/>
      <c r="F1136" s="8"/>
      <c r="G1136" s="58" t="str">
        <f t="shared" si="346"/>
        <v/>
      </c>
      <c r="H1136" s="58" t="str">
        <f t="shared" si="346"/>
        <v/>
      </c>
      <c r="I1136" s="58" t="str">
        <f t="shared" si="346"/>
        <v/>
      </c>
      <c r="K1136" s="100" t="str">
        <f t="shared" si="340"/>
        <v/>
      </c>
      <c r="U1136" s="101"/>
      <c r="V1136" s="63" t="str">
        <f t="shared" si="330"/>
        <v/>
      </c>
      <c r="W1136" s="63" t="str">
        <f t="shared" si="331"/>
        <v/>
      </c>
      <c r="X1136" s="63" t="str">
        <f t="shared" si="332"/>
        <v/>
      </c>
      <c r="Y1136" s="63" t="str">
        <f t="shared" si="333"/>
        <v/>
      </c>
      <c r="Z1136" s="63" t="str">
        <f t="shared" si="334"/>
        <v/>
      </c>
      <c r="AA1136" s="63" t="str">
        <f t="shared" si="335"/>
        <v/>
      </c>
      <c r="AB1136" s="37"/>
      <c r="AC1136" s="37"/>
      <c r="AD1136" s="37"/>
      <c r="AE1136" s="82" t="str">
        <f t="shared" si="336"/>
        <v/>
      </c>
      <c r="AF1136" s="82" t="str">
        <f t="shared" si="337"/>
        <v/>
      </c>
      <c r="AG1136" s="82" t="str">
        <f t="shared" si="338"/>
        <v/>
      </c>
      <c r="AH1136" s="125" t="str">
        <f t="shared" si="341"/>
        <v/>
      </c>
      <c r="AI1136" s="64" t="str">
        <f t="shared" si="339"/>
        <v/>
      </c>
      <c r="AJ1136" s="45" t="str">
        <f>IFERROR(IF(ISNUMBER('Opsparede løndele dec21-feb22'!K1134),AI1136+'Opsparede løndele dec21-feb22'!K1134,AI1136),"")</f>
        <v/>
      </c>
    </row>
    <row r="1137" spans="1:36" x14ac:dyDescent="0.25">
      <c r="A1137" s="50" t="str">
        <f t="shared" si="342"/>
        <v/>
      </c>
      <c r="B1137" s="5"/>
      <c r="C1137" s="6"/>
      <c r="D1137" s="7"/>
      <c r="E1137" s="8"/>
      <c r="F1137" s="8"/>
      <c r="G1137" s="58" t="str">
        <f t="shared" ref="G1137:I1146" si="347">IF(AND(ISNUMBER($E1137),ISNUMBER($F1137)),MAX(MIN(NETWORKDAYS(IF($E1137&lt;=VLOOKUP(G$6,Matrix_antal_dage,5,FALSE),VLOOKUP(G$6,Matrix_antal_dage,5,FALSE),$E1137),IF($F1137&gt;=VLOOKUP(G$6,Matrix_antal_dage,6,FALSE),VLOOKUP(G$6,Matrix_antal_dage,6,FALSE),$F1137),helligdage),VLOOKUP(G$6,Matrix_antal_dage,7,FALSE)),0),"")</f>
        <v/>
      </c>
      <c r="H1137" s="58" t="str">
        <f t="shared" si="347"/>
        <v/>
      </c>
      <c r="I1137" s="58" t="str">
        <f t="shared" si="347"/>
        <v/>
      </c>
      <c r="K1137" s="100" t="str">
        <f t="shared" si="340"/>
        <v/>
      </c>
      <c r="U1137" s="101"/>
      <c r="V1137" s="63" t="str">
        <f t="shared" si="330"/>
        <v/>
      </c>
      <c r="W1137" s="63" t="str">
        <f t="shared" si="331"/>
        <v/>
      </c>
      <c r="X1137" s="63" t="str">
        <f t="shared" si="332"/>
        <v/>
      </c>
      <c r="Y1137" s="63" t="str">
        <f t="shared" si="333"/>
        <v/>
      </c>
      <c r="Z1137" s="63" t="str">
        <f t="shared" si="334"/>
        <v/>
      </c>
      <c r="AA1137" s="63" t="str">
        <f t="shared" si="335"/>
        <v/>
      </c>
      <c r="AB1137" s="37"/>
      <c r="AC1137" s="37"/>
      <c r="AD1137" s="37"/>
      <c r="AE1137" s="82" t="str">
        <f t="shared" si="336"/>
        <v/>
      </c>
      <c r="AF1137" s="82" t="str">
        <f t="shared" si="337"/>
        <v/>
      </c>
      <c r="AG1137" s="82" t="str">
        <f t="shared" si="338"/>
        <v/>
      </c>
      <c r="AH1137" s="125" t="str">
        <f t="shared" si="341"/>
        <v/>
      </c>
      <c r="AI1137" s="64" t="str">
        <f t="shared" si="339"/>
        <v/>
      </c>
      <c r="AJ1137" s="45" t="str">
        <f>IFERROR(IF(ISNUMBER('Opsparede løndele dec21-feb22'!K1135),AI1137+'Opsparede løndele dec21-feb22'!K1135,AI1137),"")</f>
        <v/>
      </c>
    </row>
    <row r="1138" spans="1:36" x14ac:dyDescent="0.25">
      <c r="A1138" s="50" t="str">
        <f t="shared" si="342"/>
        <v/>
      </c>
      <c r="B1138" s="5"/>
      <c r="C1138" s="6"/>
      <c r="D1138" s="7"/>
      <c r="E1138" s="8"/>
      <c r="F1138" s="8"/>
      <c r="G1138" s="58" t="str">
        <f t="shared" si="347"/>
        <v/>
      </c>
      <c r="H1138" s="58" t="str">
        <f t="shared" si="347"/>
        <v/>
      </c>
      <c r="I1138" s="58" t="str">
        <f t="shared" si="347"/>
        <v/>
      </c>
      <c r="K1138" s="100" t="str">
        <f t="shared" si="340"/>
        <v/>
      </c>
      <c r="U1138" s="101"/>
      <c r="V1138" s="63" t="str">
        <f t="shared" si="330"/>
        <v/>
      </c>
      <c r="W1138" s="63" t="str">
        <f t="shared" si="331"/>
        <v/>
      </c>
      <c r="X1138" s="63" t="str">
        <f t="shared" si="332"/>
        <v/>
      </c>
      <c r="Y1138" s="63" t="str">
        <f t="shared" si="333"/>
        <v/>
      </c>
      <c r="Z1138" s="63" t="str">
        <f t="shared" si="334"/>
        <v/>
      </c>
      <c r="AA1138" s="63" t="str">
        <f t="shared" si="335"/>
        <v/>
      </c>
      <c r="AB1138" s="37"/>
      <c r="AC1138" s="37"/>
      <c r="AD1138" s="37"/>
      <c r="AE1138" s="82" t="str">
        <f t="shared" si="336"/>
        <v/>
      </c>
      <c r="AF1138" s="82" t="str">
        <f t="shared" si="337"/>
        <v/>
      </c>
      <c r="AG1138" s="82" t="str">
        <f t="shared" si="338"/>
        <v/>
      </c>
      <c r="AH1138" s="125" t="str">
        <f t="shared" si="341"/>
        <v/>
      </c>
      <c r="AI1138" s="64" t="str">
        <f t="shared" si="339"/>
        <v/>
      </c>
      <c r="AJ1138" s="45" t="str">
        <f>IFERROR(IF(ISNUMBER('Opsparede løndele dec21-feb22'!K1136),AI1138+'Opsparede løndele dec21-feb22'!K1136,AI1138),"")</f>
        <v/>
      </c>
    </row>
    <row r="1139" spans="1:36" x14ac:dyDescent="0.25">
      <c r="A1139" s="50" t="str">
        <f t="shared" si="342"/>
        <v/>
      </c>
      <c r="B1139" s="5"/>
      <c r="C1139" s="6"/>
      <c r="D1139" s="7"/>
      <c r="E1139" s="8"/>
      <c r="F1139" s="8"/>
      <c r="G1139" s="58" t="str">
        <f t="shared" si="347"/>
        <v/>
      </c>
      <c r="H1139" s="58" t="str">
        <f t="shared" si="347"/>
        <v/>
      </c>
      <c r="I1139" s="58" t="str">
        <f t="shared" si="347"/>
        <v/>
      </c>
      <c r="K1139" s="100" t="str">
        <f t="shared" si="340"/>
        <v/>
      </c>
      <c r="U1139" s="101"/>
      <c r="V1139" s="63" t="str">
        <f t="shared" si="330"/>
        <v/>
      </c>
      <c r="W1139" s="63" t="str">
        <f t="shared" si="331"/>
        <v/>
      </c>
      <c r="X1139" s="63" t="str">
        <f t="shared" si="332"/>
        <v/>
      </c>
      <c r="Y1139" s="63" t="str">
        <f t="shared" si="333"/>
        <v/>
      </c>
      <c r="Z1139" s="63" t="str">
        <f t="shared" si="334"/>
        <v/>
      </c>
      <c r="AA1139" s="63" t="str">
        <f t="shared" si="335"/>
        <v/>
      </c>
      <c r="AB1139" s="37"/>
      <c r="AC1139" s="37"/>
      <c r="AD1139" s="37"/>
      <c r="AE1139" s="82" t="str">
        <f t="shared" si="336"/>
        <v/>
      </c>
      <c r="AF1139" s="82" t="str">
        <f t="shared" si="337"/>
        <v/>
      </c>
      <c r="AG1139" s="82" t="str">
        <f t="shared" si="338"/>
        <v/>
      </c>
      <c r="AH1139" s="125" t="str">
        <f t="shared" si="341"/>
        <v/>
      </c>
      <c r="AI1139" s="64" t="str">
        <f t="shared" si="339"/>
        <v/>
      </c>
      <c r="AJ1139" s="45" t="str">
        <f>IFERROR(IF(ISNUMBER('Opsparede løndele dec21-feb22'!K1137),AI1139+'Opsparede løndele dec21-feb22'!K1137,AI1139),"")</f>
        <v/>
      </c>
    </row>
    <row r="1140" spans="1:36" x14ac:dyDescent="0.25">
      <c r="A1140" s="50" t="str">
        <f t="shared" si="342"/>
        <v/>
      </c>
      <c r="B1140" s="5"/>
      <c r="C1140" s="6"/>
      <c r="D1140" s="7"/>
      <c r="E1140" s="8"/>
      <c r="F1140" s="8"/>
      <c r="G1140" s="58" t="str">
        <f t="shared" si="347"/>
        <v/>
      </c>
      <c r="H1140" s="58" t="str">
        <f t="shared" si="347"/>
        <v/>
      </c>
      <c r="I1140" s="58" t="str">
        <f t="shared" si="347"/>
        <v/>
      </c>
      <c r="K1140" s="100" t="str">
        <f t="shared" si="340"/>
        <v/>
      </c>
      <c r="U1140" s="101"/>
      <c r="V1140" s="63" t="str">
        <f t="shared" si="330"/>
        <v/>
      </c>
      <c r="W1140" s="63" t="str">
        <f t="shared" si="331"/>
        <v/>
      </c>
      <c r="X1140" s="63" t="str">
        <f t="shared" si="332"/>
        <v/>
      </c>
      <c r="Y1140" s="63" t="str">
        <f t="shared" si="333"/>
        <v/>
      </c>
      <c r="Z1140" s="63" t="str">
        <f t="shared" si="334"/>
        <v/>
      </c>
      <c r="AA1140" s="63" t="str">
        <f t="shared" si="335"/>
        <v/>
      </c>
      <c r="AB1140" s="37"/>
      <c r="AC1140" s="37"/>
      <c r="AD1140" s="37"/>
      <c r="AE1140" s="82" t="str">
        <f t="shared" si="336"/>
        <v/>
      </c>
      <c r="AF1140" s="82" t="str">
        <f t="shared" si="337"/>
        <v/>
      </c>
      <c r="AG1140" s="82" t="str">
        <f t="shared" si="338"/>
        <v/>
      </c>
      <c r="AH1140" s="125" t="str">
        <f t="shared" si="341"/>
        <v/>
      </c>
      <c r="AI1140" s="64" t="str">
        <f t="shared" si="339"/>
        <v/>
      </c>
      <c r="AJ1140" s="45" t="str">
        <f>IFERROR(IF(ISNUMBER('Opsparede løndele dec21-feb22'!K1138),AI1140+'Opsparede løndele dec21-feb22'!K1138,AI1140),"")</f>
        <v/>
      </c>
    </row>
    <row r="1141" spans="1:36" x14ac:dyDescent="0.25">
      <c r="A1141" s="50" t="str">
        <f t="shared" si="342"/>
        <v/>
      </c>
      <c r="B1141" s="5"/>
      <c r="C1141" s="6"/>
      <c r="D1141" s="7"/>
      <c r="E1141" s="8"/>
      <c r="F1141" s="8"/>
      <c r="G1141" s="58" t="str">
        <f t="shared" si="347"/>
        <v/>
      </c>
      <c r="H1141" s="58" t="str">
        <f t="shared" si="347"/>
        <v/>
      </c>
      <c r="I1141" s="58" t="str">
        <f t="shared" si="347"/>
        <v/>
      </c>
      <c r="K1141" s="100" t="str">
        <f t="shared" si="340"/>
        <v/>
      </c>
      <c r="U1141" s="101"/>
      <c r="V1141" s="63" t="str">
        <f t="shared" si="330"/>
        <v/>
      </c>
      <c r="W1141" s="63" t="str">
        <f t="shared" si="331"/>
        <v/>
      </c>
      <c r="X1141" s="63" t="str">
        <f t="shared" si="332"/>
        <v/>
      </c>
      <c r="Y1141" s="63" t="str">
        <f t="shared" si="333"/>
        <v/>
      </c>
      <c r="Z1141" s="63" t="str">
        <f t="shared" si="334"/>
        <v/>
      </c>
      <c r="AA1141" s="63" t="str">
        <f t="shared" si="335"/>
        <v/>
      </c>
      <c r="AB1141" s="37"/>
      <c r="AC1141" s="37"/>
      <c r="AD1141" s="37"/>
      <c r="AE1141" s="82" t="str">
        <f t="shared" si="336"/>
        <v/>
      </c>
      <c r="AF1141" s="82" t="str">
        <f t="shared" si="337"/>
        <v/>
      </c>
      <c r="AG1141" s="82" t="str">
        <f t="shared" si="338"/>
        <v/>
      </c>
      <c r="AH1141" s="125" t="str">
        <f t="shared" si="341"/>
        <v/>
      </c>
      <c r="AI1141" s="64" t="str">
        <f t="shared" si="339"/>
        <v/>
      </c>
      <c r="AJ1141" s="45" t="str">
        <f>IFERROR(IF(ISNUMBER('Opsparede løndele dec21-feb22'!K1139),AI1141+'Opsparede løndele dec21-feb22'!K1139,AI1141),"")</f>
        <v/>
      </c>
    </row>
    <row r="1142" spans="1:36" x14ac:dyDescent="0.25">
      <c r="A1142" s="50" t="str">
        <f t="shared" si="342"/>
        <v/>
      </c>
      <c r="B1142" s="5"/>
      <c r="C1142" s="6"/>
      <c r="D1142" s="7"/>
      <c r="E1142" s="8"/>
      <c r="F1142" s="8"/>
      <c r="G1142" s="58" t="str">
        <f t="shared" si="347"/>
        <v/>
      </c>
      <c r="H1142" s="58" t="str">
        <f t="shared" si="347"/>
        <v/>
      </c>
      <c r="I1142" s="58" t="str">
        <f t="shared" si="347"/>
        <v/>
      </c>
      <c r="K1142" s="100" t="str">
        <f t="shared" si="340"/>
        <v/>
      </c>
      <c r="U1142" s="101"/>
      <c r="V1142" s="63" t="str">
        <f t="shared" si="330"/>
        <v/>
      </c>
      <c r="W1142" s="63" t="str">
        <f t="shared" si="331"/>
        <v/>
      </c>
      <c r="X1142" s="63" t="str">
        <f t="shared" si="332"/>
        <v/>
      </c>
      <c r="Y1142" s="63" t="str">
        <f t="shared" si="333"/>
        <v/>
      </c>
      <c r="Z1142" s="63" t="str">
        <f t="shared" si="334"/>
        <v/>
      </c>
      <c r="AA1142" s="63" t="str">
        <f t="shared" si="335"/>
        <v/>
      </c>
      <c r="AB1142" s="37"/>
      <c r="AC1142" s="37"/>
      <c r="AD1142" s="37"/>
      <c r="AE1142" s="82" t="str">
        <f t="shared" si="336"/>
        <v/>
      </c>
      <c r="AF1142" s="82" t="str">
        <f t="shared" si="337"/>
        <v/>
      </c>
      <c r="AG1142" s="82" t="str">
        <f t="shared" si="338"/>
        <v/>
      </c>
      <c r="AH1142" s="125" t="str">
        <f t="shared" si="341"/>
        <v/>
      </c>
      <c r="AI1142" s="64" t="str">
        <f t="shared" si="339"/>
        <v/>
      </c>
      <c r="AJ1142" s="45" t="str">
        <f>IFERROR(IF(ISNUMBER('Opsparede løndele dec21-feb22'!K1140),AI1142+'Opsparede løndele dec21-feb22'!K1140,AI1142),"")</f>
        <v/>
      </c>
    </row>
    <row r="1143" spans="1:36" x14ac:dyDescent="0.25">
      <c r="A1143" s="50" t="str">
        <f t="shared" si="342"/>
        <v/>
      </c>
      <c r="B1143" s="5"/>
      <c r="C1143" s="6"/>
      <c r="D1143" s="7"/>
      <c r="E1143" s="8"/>
      <c r="F1143" s="8"/>
      <c r="G1143" s="58" t="str">
        <f t="shared" si="347"/>
        <v/>
      </c>
      <c r="H1143" s="58" t="str">
        <f t="shared" si="347"/>
        <v/>
      </c>
      <c r="I1143" s="58" t="str">
        <f t="shared" si="347"/>
        <v/>
      </c>
      <c r="K1143" s="100" t="str">
        <f t="shared" si="340"/>
        <v/>
      </c>
      <c r="U1143" s="101"/>
      <c r="V1143" s="63" t="str">
        <f t="shared" si="330"/>
        <v/>
      </c>
      <c r="W1143" s="63" t="str">
        <f t="shared" si="331"/>
        <v/>
      </c>
      <c r="X1143" s="63" t="str">
        <f t="shared" si="332"/>
        <v/>
      </c>
      <c r="Y1143" s="63" t="str">
        <f t="shared" si="333"/>
        <v/>
      </c>
      <c r="Z1143" s="63" t="str">
        <f t="shared" si="334"/>
        <v/>
      </c>
      <c r="AA1143" s="63" t="str">
        <f t="shared" si="335"/>
        <v/>
      </c>
      <c r="AB1143" s="37"/>
      <c r="AC1143" s="37"/>
      <c r="AD1143" s="37"/>
      <c r="AE1143" s="82" t="str">
        <f t="shared" si="336"/>
        <v/>
      </c>
      <c r="AF1143" s="82" t="str">
        <f t="shared" si="337"/>
        <v/>
      </c>
      <c r="AG1143" s="82" t="str">
        <f t="shared" si="338"/>
        <v/>
      </c>
      <c r="AH1143" s="125" t="str">
        <f t="shared" si="341"/>
        <v/>
      </c>
      <c r="AI1143" s="64" t="str">
        <f t="shared" si="339"/>
        <v/>
      </c>
      <c r="AJ1143" s="45" t="str">
        <f>IFERROR(IF(ISNUMBER('Opsparede løndele dec21-feb22'!K1141),AI1143+'Opsparede løndele dec21-feb22'!K1141,AI1143),"")</f>
        <v/>
      </c>
    </row>
    <row r="1144" spans="1:36" x14ac:dyDescent="0.25">
      <c r="A1144" s="50" t="str">
        <f t="shared" si="342"/>
        <v/>
      </c>
      <c r="B1144" s="5"/>
      <c r="C1144" s="6"/>
      <c r="D1144" s="7"/>
      <c r="E1144" s="8"/>
      <c r="F1144" s="8"/>
      <c r="G1144" s="58" t="str">
        <f t="shared" si="347"/>
        <v/>
      </c>
      <c r="H1144" s="58" t="str">
        <f t="shared" si="347"/>
        <v/>
      </c>
      <c r="I1144" s="58" t="str">
        <f t="shared" si="347"/>
        <v/>
      </c>
      <c r="K1144" s="100" t="str">
        <f t="shared" si="340"/>
        <v/>
      </c>
      <c r="U1144" s="101"/>
      <c r="V1144" s="63" t="str">
        <f t="shared" si="330"/>
        <v/>
      </c>
      <c r="W1144" s="63" t="str">
        <f t="shared" si="331"/>
        <v/>
      </c>
      <c r="X1144" s="63" t="str">
        <f t="shared" si="332"/>
        <v/>
      </c>
      <c r="Y1144" s="63" t="str">
        <f t="shared" si="333"/>
        <v/>
      </c>
      <c r="Z1144" s="63" t="str">
        <f t="shared" si="334"/>
        <v/>
      </c>
      <c r="AA1144" s="63" t="str">
        <f t="shared" si="335"/>
        <v/>
      </c>
      <c r="AB1144" s="37"/>
      <c r="AC1144" s="37"/>
      <c r="AD1144" s="37"/>
      <c r="AE1144" s="82" t="str">
        <f t="shared" si="336"/>
        <v/>
      </c>
      <c r="AF1144" s="82" t="str">
        <f t="shared" si="337"/>
        <v/>
      </c>
      <c r="AG1144" s="82" t="str">
        <f t="shared" si="338"/>
        <v/>
      </c>
      <c r="AH1144" s="125" t="str">
        <f t="shared" si="341"/>
        <v/>
      </c>
      <c r="AI1144" s="64" t="str">
        <f t="shared" si="339"/>
        <v/>
      </c>
      <c r="AJ1144" s="45" t="str">
        <f>IFERROR(IF(ISNUMBER('Opsparede løndele dec21-feb22'!K1142),AI1144+'Opsparede løndele dec21-feb22'!K1142,AI1144),"")</f>
        <v/>
      </c>
    </row>
    <row r="1145" spans="1:36" x14ac:dyDescent="0.25">
      <c r="A1145" s="50" t="str">
        <f t="shared" si="342"/>
        <v/>
      </c>
      <c r="B1145" s="5"/>
      <c r="C1145" s="6"/>
      <c r="D1145" s="7"/>
      <c r="E1145" s="8"/>
      <c r="F1145" s="8"/>
      <c r="G1145" s="58" t="str">
        <f t="shared" si="347"/>
        <v/>
      </c>
      <c r="H1145" s="58" t="str">
        <f t="shared" si="347"/>
        <v/>
      </c>
      <c r="I1145" s="58" t="str">
        <f t="shared" si="347"/>
        <v/>
      </c>
      <c r="K1145" s="100" t="str">
        <f t="shared" si="340"/>
        <v/>
      </c>
      <c r="U1145" s="101"/>
      <c r="V1145" s="63" t="str">
        <f t="shared" si="330"/>
        <v/>
      </c>
      <c r="W1145" s="63" t="str">
        <f t="shared" si="331"/>
        <v/>
      </c>
      <c r="X1145" s="63" t="str">
        <f t="shared" si="332"/>
        <v/>
      </c>
      <c r="Y1145" s="63" t="str">
        <f t="shared" si="333"/>
        <v/>
      </c>
      <c r="Z1145" s="63" t="str">
        <f t="shared" si="334"/>
        <v/>
      </c>
      <c r="AA1145" s="63" t="str">
        <f t="shared" si="335"/>
        <v/>
      </c>
      <c r="AB1145" s="37"/>
      <c r="AC1145" s="37"/>
      <c r="AD1145" s="37"/>
      <c r="AE1145" s="82" t="str">
        <f t="shared" si="336"/>
        <v/>
      </c>
      <c r="AF1145" s="82" t="str">
        <f t="shared" si="337"/>
        <v/>
      </c>
      <c r="AG1145" s="82" t="str">
        <f t="shared" si="338"/>
        <v/>
      </c>
      <c r="AH1145" s="125" t="str">
        <f t="shared" si="341"/>
        <v/>
      </c>
      <c r="AI1145" s="64" t="str">
        <f t="shared" si="339"/>
        <v/>
      </c>
      <c r="AJ1145" s="45" t="str">
        <f>IFERROR(IF(ISNUMBER('Opsparede løndele dec21-feb22'!K1143),AI1145+'Opsparede løndele dec21-feb22'!K1143,AI1145),"")</f>
        <v/>
      </c>
    </row>
    <row r="1146" spans="1:36" x14ac:dyDescent="0.25">
      <c r="A1146" s="50" t="str">
        <f t="shared" si="342"/>
        <v/>
      </c>
      <c r="B1146" s="5"/>
      <c r="C1146" s="6"/>
      <c r="D1146" s="7"/>
      <c r="E1146" s="8"/>
      <c r="F1146" s="8"/>
      <c r="G1146" s="58" t="str">
        <f t="shared" si="347"/>
        <v/>
      </c>
      <c r="H1146" s="58" t="str">
        <f t="shared" si="347"/>
        <v/>
      </c>
      <c r="I1146" s="58" t="str">
        <f t="shared" si="347"/>
        <v/>
      </c>
      <c r="K1146" s="100" t="str">
        <f t="shared" si="340"/>
        <v/>
      </c>
      <c r="U1146" s="101"/>
      <c r="V1146" s="63" t="str">
        <f t="shared" si="330"/>
        <v/>
      </c>
      <c r="W1146" s="63" t="str">
        <f t="shared" si="331"/>
        <v/>
      </c>
      <c r="X1146" s="63" t="str">
        <f t="shared" si="332"/>
        <v/>
      </c>
      <c r="Y1146" s="63" t="str">
        <f t="shared" si="333"/>
        <v/>
      </c>
      <c r="Z1146" s="63" t="str">
        <f t="shared" si="334"/>
        <v/>
      </c>
      <c r="AA1146" s="63" t="str">
        <f t="shared" si="335"/>
        <v/>
      </c>
      <c r="AB1146" s="37"/>
      <c r="AC1146" s="37"/>
      <c r="AD1146" s="37"/>
      <c r="AE1146" s="82" t="str">
        <f t="shared" si="336"/>
        <v/>
      </c>
      <c r="AF1146" s="82" t="str">
        <f t="shared" si="337"/>
        <v/>
      </c>
      <c r="AG1146" s="82" t="str">
        <f t="shared" si="338"/>
        <v/>
      </c>
      <c r="AH1146" s="125" t="str">
        <f t="shared" si="341"/>
        <v/>
      </c>
      <c r="AI1146" s="64" t="str">
        <f t="shared" si="339"/>
        <v/>
      </c>
      <c r="AJ1146" s="45" t="str">
        <f>IFERROR(IF(ISNUMBER('Opsparede løndele dec21-feb22'!K1144),AI1146+'Opsparede løndele dec21-feb22'!K1144,AI1146),"")</f>
        <v/>
      </c>
    </row>
    <row r="1147" spans="1:36" x14ac:dyDescent="0.25">
      <c r="A1147" s="50" t="str">
        <f t="shared" si="342"/>
        <v/>
      </c>
      <c r="B1147" s="5"/>
      <c r="C1147" s="6"/>
      <c r="D1147" s="7"/>
      <c r="E1147" s="8"/>
      <c r="F1147" s="8"/>
      <c r="G1147" s="58" t="str">
        <f t="shared" ref="G1147:I1156" si="348">IF(AND(ISNUMBER($E1147),ISNUMBER($F1147)),MAX(MIN(NETWORKDAYS(IF($E1147&lt;=VLOOKUP(G$6,Matrix_antal_dage,5,FALSE),VLOOKUP(G$6,Matrix_antal_dage,5,FALSE),$E1147),IF($F1147&gt;=VLOOKUP(G$6,Matrix_antal_dage,6,FALSE),VLOOKUP(G$6,Matrix_antal_dage,6,FALSE),$F1147),helligdage),VLOOKUP(G$6,Matrix_antal_dage,7,FALSE)),0),"")</f>
        <v/>
      </c>
      <c r="H1147" s="58" t="str">
        <f t="shared" si="348"/>
        <v/>
      </c>
      <c r="I1147" s="58" t="str">
        <f t="shared" si="348"/>
        <v/>
      </c>
      <c r="K1147" s="100" t="str">
        <f t="shared" si="340"/>
        <v/>
      </c>
      <c r="U1147" s="101"/>
      <c r="V1147" s="63" t="str">
        <f t="shared" si="330"/>
        <v/>
      </c>
      <c r="W1147" s="63" t="str">
        <f t="shared" si="331"/>
        <v/>
      </c>
      <c r="X1147" s="63" t="str">
        <f t="shared" si="332"/>
        <v/>
      </c>
      <c r="Y1147" s="63" t="str">
        <f t="shared" si="333"/>
        <v/>
      </c>
      <c r="Z1147" s="63" t="str">
        <f t="shared" si="334"/>
        <v/>
      </c>
      <c r="AA1147" s="63" t="str">
        <f t="shared" si="335"/>
        <v/>
      </c>
      <c r="AB1147" s="37"/>
      <c r="AC1147" s="37"/>
      <c r="AD1147" s="37"/>
      <c r="AE1147" s="82" t="str">
        <f t="shared" si="336"/>
        <v/>
      </c>
      <c r="AF1147" s="82" t="str">
        <f t="shared" si="337"/>
        <v/>
      </c>
      <c r="AG1147" s="82" t="str">
        <f t="shared" si="338"/>
        <v/>
      </c>
      <c r="AH1147" s="125" t="str">
        <f t="shared" si="341"/>
        <v/>
      </c>
      <c r="AI1147" s="64" t="str">
        <f t="shared" si="339"/>
        <v/>
      </c>
      <c r="AJ1147" s="45" t="str">
        <f>IFERROR(IF(ISNUMBER('Opsparede løndele dec21-feb22'!K1145),AI1147+'Opsparede løndele dec21-feb22'!K1145,AI1147),"")</f>
        <v/>
      </c>
    </row>
    <row r="1148" spans="1:36" x14ac:dyDescent="0.25">
      <c r="A1148" s="50" t="str">
        <f t="shared" si="342"/>
        <v/>
      </c>
      <c r="B1148" s="5"/>
      <c r="C1148" s="6"/>
      <c r="D1148" s="7"/>
      <c r="E1148" s="8"/>
      <c r="F1148" s="8"/>
      <c r="G1148" s="58" t="str">
        <f t="shared" si="348"/>
        <v/>
      </c>
      <c r="H1148" s="58" t="str">
        <f t="shared" si="348"/>
        <v/>
      </c>
      <c r="I1148" s="58" t="str">
        <f t="shared" si="348"/>
        <v/>
      </c>
      <c r="K1148" s="100" t="str">
        <f t="shared" si="340"/>
        <v/>
      </c>
      <c r="U1148" s="101"/>
      <c r="V1148" s="63" t="str">
        <f t="shared" si="330"/>
        <v/>
      </c>
      <c r="W1148" s="63" t="str">
        <f t="shared" si="331"/>
        <v/>
      </c>
      <c r="X1148" s="63" t="str">
        <f t="shared" si="332"/>
        <v/>
      </c>
      <c r="Y1148" s="63" t="str">
        <f t="shared" si="333"/>
        <v/>
      </c>
      <c r="Z1148" s="63" t="str">
        <f t="shared" si="334"/>
        <v/>
      </c>
      <c r="AA1148" s="63" t="str">
        <f t="shared" si="335"/>
        <v/>
      </c>
      <c r="AB1148" s="37"/>
      <c r="AC1148" s="37"/>
      <c r="AD1148" s="37"/>
      <c r="AE1148" s="82" t="str">
        <f t="shared" si="336"/>
        <v/>
      </c>
      <c r="AF1148" s="82" t="str">
        <f t="shared" si="337"/>
        <v/>
      </c>
      <c r="AG1148" s="82" t="str">
        <f t="shared" si="338"/>
        <v/>
      </c>
      <c r="AH1148" s="125" t="str">
        <f t="shared" si="341"/>
        <v/>
      </c>
      <c r="AI1148" s="64" t="str">
        <f t="shared" si="339"/>
        <v/>
      </c>
      <c r="AJ1148" s="45" t="str">
        <f>IFERROR(IF(ISNUMBER('Opsparede løndele dec21-feb22'!K1146),AI1148+'Opsparede løndele dec21-feb22'!K1146,AI1148),"")</f>
        <v/>
      </c>
    </row>
    <row r="1149" spans="1:36" x14ac:dyDescent="0.25">
      <c r="A1149" s="50" t="str">
        <f t="shared" si="342"/>
        <v/>
      </c>
      <c r="B1149" s="5"/>
      <c r="C1149" s="6"/>
      <c r="D1149" s="7"/>
      <c r="E1149" s="8"/>
      <c r="F1149" s="8"/>
      <c r="G1149" s="58" t="str">
        <f t="shared" si="348"/>
        <v/>
      </c>
      <c r="H1149" s="58" t="str">
        <f t="shared" si="348"/>
        <v/>
      </c>
      <c r="I1149" s="58" t="str">
        <f t="shared" si="348"/>
        <v/>
      </c>
      <c r="K1149" s="100" t="str">
        <f t="shared" si="340"/>
        <v/>
      </c>
      <c r="U1149" s="101"/>
      <c r="V1149" s="63" t="str">
        <f t="shared" si="330"/>
        <v/>
      </c>
      <c r="W1149" s="63" t="str">
        <f t="shared" si="331"/>
        <v/>
      </c>
      <c r="X1149" s="63" t="str">
        <f t="shared" si="332"/>
        <v/>
      </c>
      <c r="Y1149" s="63" t="str">
        <f t="shared" si="333"/>
        <v/>
      </c>
      <c r="Z1149" s="63" t="str">
        <f t="shared" si="334"/>
        <v/>
      </c>
      <c r="AA1149" s="63" t="str">
        <f t="shared" si="335"/>
        <v/>
      </c>
      <c r="AB1149" s="37"/>
      <c r="AC1149" s="37"/>
      <c r="AD1149" s="37"/>
      <c r="AE1149" s="82" t="str">
        <f t="shared" si="336"/>
        <v/>
      </c>
      <c r="AF1149" s="82" t="str">
        <f t="shared" si="337"/>
        <v/>
      </c>
      <c r="AG1149" s="82" t="str">
        <f t="shared" si="338"/>
        <v/>
      </c>
      <c r="AH1149" s="125" t="str">
        <f t="shared" si="341"/>
        <v/>
      </c>
      <c r="AI1149" s="64" t="str">
        <f t="shared" si="339"/>
        <v/>
      </c>
      <c r="AJ1149" s="45" t="str">
        <f>IFERROR(IF(ISNUMBER('Opsparede løndele dec21-feb22'!K1147),AI1149+'Opsparede løndele dec21-feb22'!K1147,AI1149),"")</f>
        <v/>
      </c>
    </row>
    <row r="1150" spans="1:36" x14ac:dyDescent="0.25">
      <c r="A1150" s="50" t="str">
        <f t="shared" si="342"/>
        <v/>
      </c>
      <c r="B1150" s="5"/>
      <c r="C1150" s="6"/>
      <c r="D1150" s="7"/>
      <c r="E1150" s="8"/>
      <c r="F1150" s="8"/>
      <c r="G1150" s="58" t="str">
        <f t="shared" si="348"/>
        <v/>
      </c>
      <c r="H1150" s="58" t="str">
        <f t="shared" si="348"/>
        <v/>
      </c>
      <c r="I1150" s="58" t="str">
        <f t="shared" si="348"/>
        <v/>
      </c>
      <c r="K1150" s="100" t="str">
        <f t="shared" si="340"/>
        <v/>
      </c>
      <c r="U1150" s="101"/>
      <c r="V1150" s="63" t="str">
        <f t="shared" si="330"/>
        <v/>
      </c>
      <c r="W1150" s="63" t="str">
        <f t="shared" si="331"/>
        <v/>
      </c>
      <c r="X1150" s="63" t="str">
        <f t="shared" si="332"/>
        <v/>
      </c>
      <c r="Y1150" s="63" t="str">
        <f t="shared" si="333"/>
        <v/>
      </c>
      <c r="Z1150" s="63" t="str">
        <f t="shared" si="334"/>
        <v/>
      </c>
      <c r="AA1150" s="63" t="str">
        <f t="shared" si="335"/>
        <v/>
      </c>
      <c r="AB1150" s="37"/>
      <c r="AC1150" s="37"/>
      <c r="AD1150" s="37"/>
      <c r="AE1150" s="82" t="str">
        <f t="shared" si="336"/>
        <v/>
      </c>
      <c r="AF1150" s="82" t="str">
        <f t="shared" si="337"/>
        <v/>
      </c>
      <c r="AG1150" s="82" t="str">
        <f t="shared" si="338"/>
        <v/>
      </c>
      <c r="AH1150" s="125" t="str">
        <f t="shared" si="341"/>
        <v/>
      </c>
      <c r="AI1150" s="64" t="str">
        <f t="shared" si="339"/>
        <v/>
      </c>
      <c r="AJ1150" s="45" t="str">
        <f>IFERROR(IF(ISNUMBER('Opsparede løndele dec21-feb22'!K1148),AI1150+'Opsparede løndele dec21-feb22'!K1148,AI1150),"")</f>
        <v/>
      </c>
    </row>
    <row r="1151" spans="1:36" x14ac:dyDescent="0.25">
      <c r="A1151" s="50" t="str">
        <f t="shared" si="342"/>
        <v/>
      </c>
      <c r="B1151" s="5"/>
      <c r="C1151" s="6"/>
      <c r="D1151" s="7"/>
      <c r="E1151" s="8"/>
      <c r="F1151" s="8"/>
      <c r="G1151" s="58" t="str">
        <f t="shared" si="348"/>
        <v/>
      </c>
      <c r="H1151" s="58" t="str">
        <f t="shared" si="348"/>
        <v/>
      </c>
      <c r="I1151" s="58" t="str">
        <f t="shared" si="348"/>
        <v/>
      </c>
      <c r="K1151" s="100" t="str">
        <f t="shared" si="340"/>
        <v/>
      </c>
      <c r="U1151" s="101"/>
      <c r="V1151" s="63" t="str">
        <f t="shared" si="330"/>
        <v/>
      </c>
      <c r="W1151" s="63" t="str">
        <f t="shared" si="331"/>
        <v/>
      </c>
      <c r="X1151" s="63" t="str">
        <f t="shared" si="332"/>
        <v/>
      </c>
      <c r="Y1151" s="63" t="str">
        <f t="shared" si="333"/>
        <v/>
      </c>
      <c r="Z1151" s="63" t="str">
        <f t="shared" si="334"/>
        <v/>
      </c>
      <c r="AA1151" s="63" t="str">
        <f t="shared" si="335"/>
        <v/>
      </c>
      <c r="AB1151" s="37"/>
      <c r="AC1151" s="37"/>
      <c r="AD1151" s="37"/>
      <c r="AE1151" s="82" t="str">
        <f t="shared" si="336"/>
        <v/>
      </c>
      <c r="AF1151" s="82" t="str">
        <f t="shared" si="337"/>
        <v/>
      </c>
      <c r="AG1151" s="82" t="str">
        <f t="shared" si="338"/>
        <v/>
      </c>
      <c r="AH1151" s="125" t="str">
        <f t="shared" si="341"/>
        <v/>
      </c>
      <c r="AI1151" s="64" t="str">
        <f t="shared" si="339"/>
        <v/>
      </c>
      <c r="AJ1151" s="45" t="str">
        <f>IFERROR(IF(ISNUMBER('Opsparede løndele dec21-feb22'!K1149),AI1151+'Opsparede løndele dec21-feb22'!K1149,AI1151),"")</f>
        <v/>
      </c>
    </row>
    <row r="1152" spans="1:36" x14ac:dyDescent="0.25">
      <c r="A1152" s="50" t="str">
        <f t="shared" si="342"/>
        <v/>
      </c>
      <c r="B1152" s="5"/>
      <c r="C1152" s="6"/>
      <c r="D1152" s="7"/>
      <c r="E1152" s="8"/>
      <c r="F1152" s="8"/>
      <c r="G1152" s="58" t="str">
        <f t="shared" si="348"/>
        <v/>
      </c>
      <c r="H1152" s="58" t="str">
        <f t="shared" si="348"/>
        <v/>
      </c>
      <c r="I1152" s="58" t="str">
        <f t="shared" si="348"/>
        <v/>
      </c>
      <c r="K1152" s="100" t="str">
        <f t="shared" si="340"/>
        <v/>
      </c>
      <c r="U1152" s="101"/>
      <c r="V1152" s="63" t="str">
        <f t="shared" si="330"/>
        <v/>
      </c>
      <c r="W1152" s="63" t="str">
        <f t="shared" si="331"/>
        <v/>
      </c>
      <c r="X1152" s="63" t="str">
        <f t="shared" si="332"/>
        <v/>
      </c>
      <c r="Y1152" s="63" t="str">
        <f t="shared" si="333"/>
        <v/>
      </c>
      <c r="Z1152" s="63" t="str">
        <f t="shared" si="334"/>
        <v/>
      </c>
      <c r="AA1152" s="63" t="str">
        <f t="shared" si="335"/>
        <v/>
      </c>
      <c r="AB1152" s="37"/>
      <c r="AC1152" s="37"/>
      <c r="AD1152" s="37"/>
      <c r="AE1152" s="82" t="str">
        <f t="shared" si="336"/>
        <v/>
      </c>
      <c r="AF1152" s="82" t="str">
        <f t="shared" si="337"/>
        <v/>
      </c>
      <c r="AG1152" s="82" t="str">
        <f t="shared" si="338"/>
        <v/>
      </c>
      <c r="AH1152" s="125" t="str">
        <f t="shared" si="341"/>
        <v/>
      </c>
      <c r="AI1152" s="64" t="str">
        <f t="shared" si="339"/>
        <v/>
      </c>
      <c r="AJ1152" s="45" t="str">
        <f>IFERROR(IF(ISNUMBER('Opsparede løndele dec21-feb22'!K1150),AI1152+'Opsparede løndele dec21-feb22'!K1150,AI1152),"")</f>
        <v/>
      </c>
    </row>
    <row r="1153" spans="1:36" x14ac:dyDescent="0.25">
      <c r="A1153" s="50" t="str">
        <f t="shared" si="342"/>
        <v/>
      </c>
      <c r="B1153" s="5"/>
      <c r="C1153" s="6"/>
      <c r="D1153" s="7"/>
      <c r="E1153" s="8"/>
      <c r="F1153" s="8"/>
      <c r="G1153" s="58" t="str">
        <f t="shared" si="348"/>
        <v/>
      </c>
      <c r="H1153" s="58" t="str">
        <f t="shared" si="348"/>
        <v/>
      </c>
      <c r="I1153" s="58" t="str">
        <f t="shared" si="348"/>
        <v/>
      </c>
      <c r="K1153" s="100" t="str">
        <f t="shared" si="340"/>
        <v/>
      </c>
      <c r="U1153" s="101"/>
      <c r="V1153" s="63" t="str">
        <f t="shared" si="330"/>
        <v/>
      </c>
      <c r="W1153" s="63" t="str">
        <f t="shared" si="331"/>
        <v/>
      </c>
      <c r="X1153" s="63" t="str">
        <f t="shared" si="332"/>
        <v/>
      </c>
      <c r="Y1153" s="63" t="str">
        <f t="shared" si="333"/>
        <v/>
      </c>
      <c r="Z1153" s="63" t="str">
        <f t="shared" si="334"/>
        <v/>
      </c>
      <c r="AA1153" s="63" t="str">
        <f t="shared" si="335"/>
        <v/>
      </c>
      <c r="AB1153" s="37"/>
      <c r="AC1153" s="37"/>
      <c r="AD1153" s="37"/>
      <c r="AE1153" s="82" t="str">
        <f t="shared" si="336"/>
        <v/>
      </c>
      <c r="AF1153" s="82" t="str">
        <f t="shared" si="337"/>
        <v/>
      </c>
      <c r="AG1153" s="82" t="str">
        <f t="shared" si="338"/>
        <v/>
      </c>
      <c r="AH1153" s="125" t="str">
        <f t="shared" si="341"/>
        <v/>
      </c>
      <c r="AI1153" s="64" t="str">
        <f t="shared" si="339"/>
        <v/>
      </c>
      <c r="AJ1153" s="45" t="str">
        <f>IFERROR(IF(ISNUMBER('Opsparede løndele dec21-feb22'!K1151),AI1153+'Opsparede løndele dec21-feb22'!K1151,AI1153),"")</f>
        <v/>
      </c>
    </row>
    <row r="1154" spans="1:36" x14ac:dyDescent="0.25">
      <c r="A1154" s="50" t="str">
        <f t="shared" si="342"/>
        <v/>
      </c>
      <c r="B1154" s="5"/>
      <c r="C1154" s="6"/>
      <c r="D1154" s="7"/>
      <c r="E1154" s="8"/>
      <c r="F1154" s="8"/>
      <c r="G1154" s="58" t="str">
        <f t="shared" si="348"/>
        <v/>
      </c>
      <c r="H1154" s="58" t="str">
        <f t="shared" si="348"/>
        <v/>
      </c>
      <c r="I1154" s="58" t="str">
        <f t="shared" si="348"/>
        <v/>
      </c>
      <c r="K1154" s="100" t="str">
        <f t="shared" si="340"/>
        <v/>
      </c>
      <c r="U1154" s="101"/>
      <c r="V1154" s="63" t="str">
        <f t="shared" si="330"/>
        <v/>
      </c>
      <c r="W1154" s="63" t="str">
        <f t="shared" si="331"/>
        <v/>
      </c>
      <c r="X1154" s="63" t="str">
        <f t="shared" si="332"/>
        <v/>
      </c>
      <c r="Y1154" s="63" t="str">
        <f t="shared" si="333"/>
        <v/>
      </c>
      <c r="Z1154" s="63" t="str">
        <f t="shared" si="334"/>
        <v/>
      </c>
      <c r="AA1154" s="63" t="str">
        <f t="shared" si="335"/>
        <v/>
      </c>
      <c r="AB1154" s="37"/>
      <c r="AC1154" s="37"/>
      <c r="AD1154" s="37"/>
      <c r="AE1154" s="82" t="str">
        <f t="shared" si="336"/>
        <v/>
      </c>
      <c r="AF1154" s="82" t="str">
        <f t="shared" si="337"/>
        <v/>
      </c>
      <c r="AG1154" s="82" t="str">
        <f t="shared" si="338"/>
        <v/>
      </c>
      <c r="AH1154" s="125" t="str">
        <f t="shared" si="341"/>
        <v/>
      </c>
      <c r="AI1154" s="64" t="str">
        <f t="shared" si="339"/>
        <v/>
      </c>
      <c r="AJ1154" s="45" t="str">
        <f>IFERROR(IF(ISNUMBER('Opsparede løndele dec21-feb22'!K1152),AI1154+'Opsparede løndele dec21-feb22'!K1152,AI1154),"")</f>
        <v/>
      </c>
    </row>
    <row r="1155" spans="1:36" x14ac:dyDescent="0.25">
      <c r="A1155" s="50" t="str">
        <f t="shared" si="342"/>
        <v/>
      </c>
      <c r="B1155" s="5"/>
      <c r="C1155" s="6"/>
      <c r="D1155" s="7"/>
      <c r="E1155" s="8"/>
      <c r="F1155" s="8"/>
      <c r="G1155" s="58" t="str">
        <f t="shared" si="348"/>
        <v/>
      </c>
      <c r="H1155" s="58" t="str">
        <f t="shared" si="348"/>
        <v/>
      </c>
      <c r="I1155" s="58" t="str">
        <f t="shared" si="348"/>
        <v/>
      </c>
      <c r="K1155" s="100" t="str">
        <f t="shared" si="340"/>
        <v/>
      </c>
      <c r="U1155" s="101"/>
      <c r="V1155" s="63" t="str">
        <f t="shared" si="330"/>
        <v/>
      </c>
      <c r="W1155" s="63" t="str">
        <f t="shared" si="331"/>
        <v/>
      </c>
      <c r="X1155" s="63" t="str">
        <f t="shared" si="332"/>
        <v/>
      </c>
      <c r="Y1155" s="63" t="str">
        <f t="shared" si="333"/>
        <v/>
      </c>
      <c r="Z1155" s="63" t="str">
        <f t="shared" si="334"/>
        <v/>
      </c>
      <c r="AA1155" s="63" t="str">
        <f t="shared" si="335"/>
        <v/>
      </c>
      <c r="AB1155" s="37"/>
      <c r="AC1155" s="37"/>
      <c r="AD1155" s="37"/>
      <c r="AE1155" s="82" t="str">
        <f t="shared" si="336"/>
        <v/>
      </c>
      <c r="AF1155" s="82" t="str">
        <f t="shared" si="337"/>
        <v/>
      </c>
      <c r="AG1155" s="82" t="str">
        <f t="shared" si="338"/>
        <v/>
      </c>
      <c r="AH1155" s="125" t="str">
        <f t="shared" si="341"/>
        <v/>
      </c>
      <c r="AI1155" s="64" t="str">
        <f t="shared" si="339"/>
        <v/>
      </c>
      <c r="AJ1155" s="45" t="str">
        <f>IFERROR(IF(ISNUMBER('Opsparede løndele dec21-feb22'!K1153),AI1155+'Opsparede løndele dec21-feb22'!K1153,AI1155),"")</f>
        <v/>
      </c>
    </row>
    <row r="1156" spans="1:36" x14ac:dyDescent="0.25">
      <c r="A1156" s="50" t="str">
        <f t="shared" si="342"/>
        <v/>
      </c>
      <c r="B1156" s="5"/>
      <c r="C1156" s="6"/>
      <c r="D1156" s="7"/>
      <c r="E1156" s="8"/>
      <c r="F1156" s="8"/>
      <c r="G1156" s="58" t="str">
        <f t="shared" si="348"/>
        <v/>
      </c>
      <c r="H1156" s="58" t="str">
        <f t="shared" si="348"/>
        <v/>
      </c>
      <c r="I1156" s="58" t="str">
        <f t="shared" si="348"/>
        <v/>
      </c>
      <c r="K1156" s="100" t="str">
        <f t="shared" si="340"/>
        <v/>
      </c>
      <c r="U1156" s="101"/>
      <c r="V1156" s="63" t="str">
        <f t="shared" si="330"/>
        <v/>
      </c>
      <c r="W1156" s="63" t="str">
        <f t="shared" si="331"/>
        <v/>
      </c>
      <c r="X1156" s="63" t="str">
        <f t="shared" si="332"/>
        <v/>
      </c>
      <c r="Y1156" s="63" t="str">
        <f t="shared" si="333"/>
        <v/>
      </c>
      <c r="Z1156" s="63" t="str">
        <f t="shared" si="334"/>
        <v/>
      </c>
      <c r="AA1156" s="63" t="str">
        <f t="shared" si="335"/>
        <v/>
      </c>
      <c r="AB1156" s="37"/>
      <c r="AC1156" s="37"/>
      <c r="AD1156" s="37"/>
      <c r="AE1156" s="82" t="str">
        <f t="shared" si="336"/>
        <v/>
      </c>
      <c r="AF1156" s="82" t="str">
        <f t="shared" si="337"/>
        <v/>
      </c>
      <c r="AG1156" s="82" t="str">
        <f t="shared" si="338"/>
        <v/>
      </c>
      <c r="AH1156" s="125" t="str">
        <f t="shared" si="341"/>
        <v/>
      </c>
      <c r="AI1156" s="64" t="str">
        <f t="shared" si="339"/>
        <v/>
      </c>
      <c r="AJ1156" s="45" t="str">
        <f>IFERROR(IF(ISNUMBER('Opsparede løndele dec21-feb22'!K1154),AI1156+'Opsparede løndele dec21-feb22'!K1154,AI1156),"")</f>
        <v/>
      </c>
    </row>
    <row r="1157" spans="1:36" x14ac:dyDescent="0.25">
      <c r="A1157" s="50" t="str">
        <f t="shared" si="342"/>
        <v/>
      </c>
      <c r="B1157" s="5"/>
      <c r="C1157" s="6"/>
      <c r="D1157" s="7"/>
      <c r="E1157" s="8"/>
      <c r="F1157" s="8"/>
      <c r="G1157" s="58" t="str">
        <f t="shared" ref="G1157:I1166" si="349">IF(AND(ISNUMBER($E1157),ISNUMBER($F1157)),MAX(MIN(NETWORKDAYS(IF($E1157&lt;=VLOOKUP(G$6,Matrix_antal_dage,5,FALSE),VLOOKUP(G$6,Matrix_antal_dage,5,FALSE),$E1157),IF($F1157&gt;=VLOOKUP(G$6,Matrix_antal_dage,6,FALSE),VLOOKUP(G$6,Matrix_antal_dage,6,FALSE),$F1157),helligdage),VLOOKUP(G$6,Matrix_antal_dage,7,FALSE)),0),"")</f>
        <v/>
      </c>
      <c r="H1157" s="58" t="str">
        <f t="shared" si="349"/>
        <v/>
      </c>
      <c r="I1157" s="58" t="str">
        <f t="shared" si="349"/>
        <v/>
      </c>
      <c r="K1157" s="100" t="str">
        <f t="shared" si="340"/>
        <v/>
      </c>
      <c r="U1157" s="101"/>
      <c r="V1157" s="63" t="str">
        <f t="shared" si="330"/>
        <v/>
      </c>
      <c r="W1157" s="63" t="str">
        <f t="shared" si="331"/>
        <v/>
      </c>
      <c r="X1157" s="63" t="str">
        <f t="shared" si="332"/>
        <v/>
      </c>
      <c r="Y1157" s="63" t="str">
        <f t="shared" si="333"/>
        <v/>
      </c>
      <c r="Z1157" s="63" t="str">
        <f t="shared" si="334"/>
        <v/>
      </c>
      <c r="AA1157" s="63" t="str">
        <f t="shared" si="335"/>
        <v/>
      </c>
      <c r="AB1157" s="37"/>
      <c r="AC1157" s="37"/>
      <c r="AD1157" s="37"/>
      <c r="AE1157" s="82" t="str">
        <f t="shared" si="336"/>
        <v/>
      </c>
      <c r="AF1157" s="82" t="str">
        <f t="shared" si="337"/>
        <v/>
      </c>
      <c r="AG1157" s="82" t="str">
        <f t="shared" si="338"/>
        <v/>
      </c>
      <c r="AH1157" s="125" t="str">
        <f t="shared" si="341"/>
        <v/>
      </c>
      <c r="AI1157" s="64" t="str">
        <f t="shared" si="339"/>
        <v/>
      </c>
      <c r="AJ1157" s="45" t="str">
        <f>IFERROR(IF(ISNUMBER('Opsparede løndele dec21-feb22'!K1155),AI1157+'Opsparede løndele dec21-feb22'!K1155,AI1157),"")</f>
        <v/>
      </c>
    </row>
    <row r="1158" spans="1:36" x14ac:dyDescent="0.25">
      <c r="A1158" s="50" t="str">
        <f t="shared" si="342"/>
        <v/>
      </c>
      <c r="B1158" s="5"/>
      <c r="C1158" s="6"/>
      <c r="D1158" s="7"/>
      <c r="E1158" s="8"/>
      <c r="F1158" s="8"/>
      <c r="G1158" s="58" t="str">
        <f t="shared" si="349"/>
        <v/>
      </c>
      <c r="H1158" s="58" t="str">
        <f t="shared" si="349"/>
        <v/>
      </c>
      <c r="I1158" s="58" t="str">
        <f t="shared" si="349"/>
        <v/>
      </c>
      <c r="K1158" s="100" t="str">
        <f t="shared" si="340"/>
        <v/>
      </c>
      <c r="U1158" s="101"/>
      <c r="V1158" s="63" t="str">
        <f t="shared" si="330"/>
        <v/>
      </c>
      <c r="W1158" s="63" t="str">
        <f t="shared" si="331"/>
        <v/>
      </c>
      <c r="X1158" s="63" t="str">
        <f t="shared" si="332"/>
        <v/>
      </c>
      <c r="Y1158" s="63" t="str">
        <f t="shared" si="333"/>
        <v/>
      </c>
      <c r="Z1158" s="63" t="str">
        <f t="shared" si="334"/>
        <v/>
      </c>
      <c r="AA1158" s="63" t="str">
        <f t="shared" si="335"/>
        <v/>
      </c>
      <c r="AB1158" s="37"/>
      <c r="AC1158" s="37"/>
      <c r="AD1158" s="37"/>
      <c r="AE1158" s="82" t="str">
        <f t="shared" si="336"/>
        <v/>
      </c>
      <c r="AF1158" s="82" t="str">
        <f t="shared" si="337"/>
        <v/>
      </c>
      <c r="AG1158" s="82" t="str">
        <f t="shared" si="338"/>
        <v/>
      </c>
      <c r="AH1158" s="125" t="str">
        <f t="shared" si="341"/>
        <v/>
      </c>
      <c r="AI1158" s="64" t="str">
        <f t="shared" si="339"/>
        <v/>
      </c>
      <c r="AJ1158" s="45" t="str">
        <f>IFERROR(IF(ISNUMBER('Opsparede løndele dec21-feb22'!K1156),AI1158+'Opsparede løndele dec21-feb22'!K1156,AI1158),"")</f>
        <v/>
      </c>
    </row>
    <row r="1159" spans="1:36" x14ac:dyDescent="0.25">
      <c r="A1159" s="50" t="str">
        <f t="shared" si="342"/>
        <v/>
      </c>
      <c r="B1159" s="5"/>
      <c r="C1159" s="6"/>
      <c r="D1159" s="7"/>
      <c r="E1159" s="8"/>
      <c r="F1159" s="8"/>
      <c r="G1159" s="58" t="str">
        <f t="shared" si="349"/>
        <v/>
      </c>
      <c r="H1159" s="58" t="str">
        <f t="shared" si="349"/>
        <v/>
      </c>
      <c r="I1159" s="58" t="str">
        <f t="shared" si="349"/>
        <v/>
      </c>
      <c r="K1159" s="100" t="str">
        <f t="shared" si="340"/>
        <v/>
      </c>
      <c r="U1159" s="101"/>
      <c r="V1159" s="63" t="str">
        <f t="shared" ref="V1159:V1222" si="350">IF(AND(ISNUMBER($U1159),ISNUMBER(L1159)),(IF($B1159="","",IF(MIN(L1159,O1159)*$K1159&gt;30000*IF($U1159&gt;37,37,$U1159)/37,30000*IF($U1159&gt;37,37,$U1159)/37,MIN(L1159,O1159)*$K1159))),"")</f>
        <v/>
      </c>
      <c r="W1159" s="63" t="str">
        <f t="shared" ref="W1159:W1222" si="351">IF(AND(ISNUMBER($U1159),ISNUMBER(M1159)),(IF($B1159="","",IF(MIN(M1159,P1159)*$K1159&gt;30000*IF($U1159&gt;37,37,$U1159)/37,30000*IF($U1159&gt;37,37,$U1159)/37,MIN(M1159,P1159)*$K1159))),"")</f>
        <v/>
      </c>
      <c r="X1159" s="63" t="str">
        <f t="shared" ref="X1159:X1222" si="352">IF(AND(ISNUMBER($U1159),ISNUMBER(N1159)),(IF($B1159="","",IF(MIN(N1159,Q1159)*$K1159&gt;30000*IF($U1159&gt;37,37,$U1159)/37,30000*IF($U1159&gt;37,37,$U1159)/37,MIN(N1159,Q1159)*$K1159))),"")</f>
        <v/>
      </c>
      <c r="Y1159" s="63" t="str">
        <f t="shared" ref="Y1159:Y1222" si="353">IF(ISNUMBER(V1159),(MIN(V1159,MIN(L1159,O1159)-R1159)),"")</f>
        <v/>
      </c>
      <c r="Z1159" s="63" t="str">
        <f t="shared" ref="Z1159:Z1222" si="354">IF(ISNUMBER(W1159),(MIN(W1159,MIN(M1159,P1159)-S1159)),"")</f>
        <v/>
      </c>
      <c r="AA1159" s="63" t="str">
        <f t="shared" ref="AA1159:AA1222" si="355">IF(ISNUMBER(X1159),(MIN(X1159,MIN(N1159,Q1159)-T1159)),"")</f>
        <v/>
      </c>
      <c r="AB1159" s="37"/>
      <c r="AC1159" s="37"/>
      <c r="AD1159" s="37"/>
      <c r="AE1159" s="82" t="str">
        <f t="shared" ref="AE1159:AE1222" si="356">IF(AND(ISNUMBER(AB1159),G1159&gt;0),MIN(Y1159/VLOOKUP(G$6,Matrix_antal_dage,4,FALSE)*(G1159-AB1159),30000),"")</f>
        <v/>
      </c>
      <c r="AF1159" s="82" t="str">
        <f t="shared" ref="AF1159:AF1222" si="357">IF(AND(ISNUMBER(AC1159),H1159&gt;0),MIN(Z1159/VLOOKUP(H$6,Matrix_antal_dage,4,FALSE)*(H1159-AC1159),30000),"")</f>
        <v/>
      </c>
      <c r="AG1159" s="82" t="str">
        <f t="shared" ref="AG1159:AG1222" si="358">IF(AND(ISNUMBER(AD1159),I1159&gt;0),MIN(AA1159/VLOOKUP(I$6,Matrix_antal_dage,4,FALSE)*(I1159-AD1159),30000),"")</f>
        <v/>
      </c>
      <c r="AH1159" s="125" t="str">
        <f t="shared" si="341"/>
        <v/>
      </c>
      <c r="AI1159" s="64" t="str">
        <f t="shared" ref="AI1159:AI1222" si="359">IF(ISNUMBER(AH1159),MAX(SUM(AE1159:AG1159)-AH1159,0),IF(SUM(AE1159:AG1159)&gt;0,SUM(AE1159:AG1159),""))</f>
        <v/>
      </c>
      <c r="AJ1159" s="45" t="str">
        <f>IFERROR(IF(ISNUMBER('Opsparede løndele dec21-feb22'!K1157),AI1159+'Opsparede løndele dec21-feb22'!K1157,AI1159),"")</f>
        <v/>
      </c>
    </row>
    <row r="1160" spans="1:36" x14ac:dyDescent="0.25">
      <c r="A1160" s="50" t="str">
        <f t="shared" si="342"/>
        <v/>
      </c>
      <c r="B1160" s="5"/>
      <c r="C1160" s="6"/>
      <c r="D1160" s="7"/>
      <c r="E1160" s="8"/>
      <c r="F1160" s="8"/>
      <c r="G1160" s="58" t="str">
        <f t="shared" si="349"/>
        <v/>
      </c>
      <c r="H1160" s="58" t="str">
        <f t="shared" si="349"/>
        <v/>
      </c>
      <c r="I1160" s="58" t="str">
        <f t="shared" si="349"/>
        <v/>
      </c>
      <c r="K1160" s="100" t="str">
        <f t="shared" ref="K1160:K1223" si="360">IF(J1160="","",IF(J1160="Funktionær",0.75,IF(J1160="Ikke-funktionær",0.9,IF(J1160="Elev/lærling",0.9))))</f>
        <v/>
      </c>
      <c r="U1160" s="101"/>
      <c r="V1160" s="63" t="str">
        <f t="shared" si="350"/>
        <v/>
      </c>
      <c r="W1160" s="63" t="str">
        <f t="shared" si="351"/>
        <v/>
      </c>
      <c r="X1160" s="63" t="str">
        <f t="shared" si="352"/>
        <v/>
      </c>
      <c r="Y1160" s="63" t="str">
        <f t="shared" si="353"/>
        <v/>
      </c>
      <c r="Z1160" s="63" t="str">
        <f t="shared" si="354"/>
        <v/>
      </c>
      <c r="AA1160" s="63" t="str">
        <f t="shared" si="355"/>
        <v/>
      </c>
      <c r="AB1160" s="37"/>
      <c r="AC1160" s="37"/>
      <c r="AD1160" s="37"/>
      <c r="AE1160" s="82" t="str">
        <f t="shared" si="356"/>
        <v/>
      </c>
      <c r="AF1160" s="82" t="str">
        <f t="shared" si="357"/>
        <v/>
      </c>
      <c r="AG1160" s="82" t="str">
        <f t="shared" si="358"/>
        <v/>
      </c>
      <c r="AH1160" s="125" t="str">
        <f t="shared" ref="AH1160:AH1223" si="361">IF(OR(ISNUMBER(AB1160),ISNUMBER(AC1160),ISNUMBER(AD1160)),3/5*5/31*IF(AND(ISNUMBER(Y1160),ISNUMBER(Z1160),ISNUMBER(AA1160)),SUM(Y1160:AA1160)/3,IF(AND(ISNUMBER(Y1160),ISNUMBER(Z1160)),SUM(Y1160:Z1160)/2,IF(AND(ISNUMBER(Y1160),ISNUMBER(AA1160)),SUM(Y1160+AA1160)/2,IF(AND(ISNUMBER(Z1160),ISNUMBER(AA1160)),SUM(Z1160:AA1160)/2,IF(ISNUMBER(Y1160),Y1160,IF(ISNUMBER(Z1160),Z1160,IF(ISNUMBER(AA1160),AA1160,""))))))),"")</f>
        <v/>
      </c>
      <c r="AI1160" s="64" t="str">
        <f t="shared" si="359"/>
        <v/>
      </c>
      <c r="AJ1160" s="45" t="str">
        <f>IFERROR(IF(ISNUMBER('Opsparede løndele dec21-feb22'!K1158),AI1160+'Opsparede løndele dec21-feb22'!K1158,AI1160),"")</f>
        <v/>
      </c>
    </row>
    <row r="1161" spans="1:36" x14ac:dyDescent="0.25">
      <c r="A1161" s="50" t="str">
        <f t="shared" ref="A1161:A1224" si="362">IF(B1161="","",A1160+1)</f>
        <v/>
      </c>
      <c r="B1161" s="5"/>
      <c r="C1161" s="6"/>
      <c r="D1161" s="7"/>
      <c r="E1161" s="8"/>
      <c r="F1161" s="8"/>
      <c r="G1161" s="58" t="str">
        <f t="shared" si="349"/>
        <v/>
      </c>
      <c r="H1161" s="58" t="str">
        <f t="shared" si="349"/>
        <v/>
      </c>
      <c r="I1161" s="58" t="str">
        <f t="shared" si="349"/>
        <v/>
      </c>
      <c r="K1161" s="100" t="str">
        <f t="shared" si="360"/>
        <v/>
      </c>
      <c r="U1161" s="101"/>
      <c r="V1161" s="63" t="str">
        <f t="shared" si="350"/>
        <v/>
      </c>
      <c r="W1161" s="63" t="str">
        <f t="shared" si="351"/>
        <v/>
      </c>
      <c r="X1161" s="63" t="str">
        <f t="shared" si="352"/>
        <v/>
      </c>
      <c r="Y1161" s="63" t="str">
        <f t="shared" si="353"/>
        <v/>
      </c>
      <c r="Z1161" s="63" t="str">
        <f t="shared" si="354"/>
        <v/>
      </c>
      <c r="AA1161" s="63" t="str">
        <f t="shared" si="355"/>
        <v/>
      </c>
      <c r="AB1161" s="37"/>
      <c r="AC1161" s="37"/>
      <c r="AD1161" s="37"/>
      <c r="AE1161" s="82" t="str">
        <f t="shared" si="356"/>
        <v/>
      </c>
      <c r="AF1161" s="82" t="str">
        <f t="shared" si="357"/>
        <v/>
      </c>
      <c r="AG1161" s="82" t="str">
        <f t="shared" si="358"/>
        <v/>
      </c>
      <c r="AH1161" s="125" t="str">
        <f t="shared" si="361"/>
        <v/>
      </c>
      <c r="AI1161" s="64" t="str">
        <f t="shared" si="359"/>
        <v/>
      </c>
      <c r="AJ1161" s="45" t="str">
        <f>IFERROR(IF(ISNUMBER('Opsparede løndele dec21-feb22'!K1159),AI1161+'Opsparede løndele dec21-feb22'!K1159,AI1161),"")</f>
        <v/>
      </c>
    </row>
    <row r="1162" spans="1:36" x14ac:dyDescent="0.25">
      <c r="A1162" s="50" t="str">
        <f t="shared" si="362"/>
        <v/>
      </c>
      <c r="B1162" s="5"/>
      <c r="C1162" s="6"/>
      <c r="D1162" s="7"/>
      <c r="E1162" s="8"/>
      <c r="F1162" s="8"/>
      <c r="G1162" s="58" t="str">
        <f t="shared" si="349"/>
        <v/>
      </c>
      <c r="H1162" s="58" t="str">
        <f t="shared" si="349"/>
        <v/>
      </c>
      <c r="I1162" s="58" t="str">
        <f t="shared" si="349"/>
        <v/>
      </c>
      <c r="K1162" s="100" t="str">
        <f t="shared" si="360"/>
        <v/>
      </c>
      <c r="U1162" s="101"/>
      <c r="V1162" s="63" t="str">
        <f t="shared" si="350"/>
        <v/>
      </c>
      <c r="W1162" s="63" t="str">
        <f t="shared" si="351"/>
        <v/>
      </c>
      <c r="X1162" s="63" t="str">
        <f t="shared" si="352"/>
        <v/>
      </c>
      <c r="Y1162" s="63" t="str">
        <f t="shared" si="353"/>
        <v/>
      </c>
      <c r="Z1162" s="63" t="str">
        <f t="shared" si="354"/>
        <v/>
      </c>
      <c r="AA1162" s="63" t="str">
        <f t="shared" si="355"/>
        <v/>
      </c>
      <c r="AB1162" s="37"/>
      <c r="AC1162" s="37"/>
      <c r="AD1162" s="37"/>
      <c r="AE1162" s="82" t="str">
        <f t="shared" si="356"/>
        <v/>
      </c>
      <c r="AF1162" s="82" t="str">
        <f t="shared" si="357"/>
        <v/>
      </c>
      <c r="AG1162" s="82" t="str">
        <f t="shared" si="358"/>
        <v/>
      </c>
      <c r="AH1162" s="125" t="str">
        <f t="shared" si="361"/>
        <v/>
      </c>
      <c r="AI1162" s="64" t="str">
        <f t="shared" si="359"/>
        <v/>
      </c>
      <c r="AJ1162" s="45" t="str">
        <f>IFERROR(IF(ISNUMBER('Opsparede løndele dec21-feb22'!K1160),AI1162+'Opsparede løndele dec21-feb22'!K1160,AI1162),"")</f>
        <v/>
      </c>
    </row>
    <row r="1163" spans="1:36" x14ac:dyDescent="0.25">
      <c r="A1163" s="50" t="str">
        <f t="shared" si="362"/>
        <v/>
      </c>
      <c r="B1163" s="5"/>
      <c r="C1163" s="6"/>
      <c r="D1163" s="7"/>
      <c r="E1163" s="8"/>
      <c r="F1163" s="8"/>
      <c r="G1163" s="58" t="str">
        <f t="shared" si="349"/>
        <v/>
      </c>
      <c r="H1163" s="58" t="str">
        <f t="shared" si="349"/>
        <v/>
      </c>
      <c r="I1163" s="58" t="str">
        <f t="shared" si="349"/>
        <v/>
      </c>
      <c r="K1163" s="100" t="str">
        <f t="shared" si="360"/>
        <v/>
      </c>
      <c r="U1163" s="101"/>
      <c r="V1163" s="63" t="str">
        <f t="shared" si="350"/>
        <v/>
      </c>
      <c r="W1163" s="63" t="str">
        <f t="shared" si="351"/>
        <v/>
      </c>
      <c r="X1163" s="63" t="str">
        <f t="shared" si="352"/>
        <v/>
      </c>
      <c r="Y1163" s="63" t="str">
        <f t="shared" si="353"/>
        <v/>
      </c>
      <c r="Z1163" s="63" t="str">
        <f t="shared" si="354"/>
        <v/>
      </c>
      <c r="AA1163" s="63" t="str">
        <f t="shared" si="355"/>
        <v/>
      </c>
      <c r="AB1163" s="37"/>
      <c r="AC1163" s="37"/>
      <c r="AD1163" s="37"/>
      <c r="AE1163" s="82" t="str">
        <f t="shared" si="356"/>
        <v/>
      </c>
      <c r="AF1163" s="82" t="str">
        <f t="shared" si="357"/>
        <v/>
      </c>
      <c r="AG1163" s="82" t="str">
        <f t="shared" si="358"/>
        <v/>
      </c>
      <c r="AH1163" s="125" t="str">
        <f t="shared" si="361"/>
        <v/>
      </c>
      <c r="AI1163" s="64" t="str">
        <f t="shared" si="359"/>
        <v/>
      </c>
      <c r="AJ1163" s="45" t="str">
        <f>IFERROR(IF(ISNUMBER('Opsparede løndele dec21-feb22'!K1161),AI1163+'Opsparede løndele dec21-feb22'!K1161,AI1163),"")</f>
        <v/>
      </c>
    </row>
    <row r="1164" spans="1:36" x14ac:dyDescent="0.25">
      <c r="A1164" s="50" t="str">
        <f t="shared" si="362"/>
        <v/>
      </c>
      <c r="B1164" s="5"/>
      <c r="C1164" s="6"/>
      <c r="D1164" s="7"/>
      <c r="E1164" s="8"/>
      <c r="F1164" s="8"/>
      <c r="G1164" s="58" t="str">
        <f t="shared" si="349"/>
        <v/>
      </c>
      <c r="H1164" s="58" t="str">
        <f t="shared" si="349"/>
        <v/>
      </c>
      <c r="I1164" s="58" t="str">
        <f t="shared" si="349"/>
        <v/>
      </c>
      <c r="K1164" s="100" t="str">
        <f t="shared" si="360"/>
        <v/>
      </c>
      <c r="U1164" s="101"/>
      <c r="V1164" s="63" t="str">
        <f t="shared" si="350"/>
        <v/>
      </c>
      <c r="W1164" s="63" t="str">
        <f t="shared" si="351"/>
        <v/>
      </c>
      <c r="X1164" s="63" t="str">
        <f t="shared" si="352"/>
        <v/>
      </c>
      <c r="Y1164" s="63" t="str">
        <f t="shared" si="353"/>
        <v/>
      </c>
      <c r="Z1164" s="63" t="str">
        <f t="shared" si="354"/>
        <v/>
      </c>
      <c r="AA1164" s="63" t="str">
        <f t="shared" si="355"/>
        <v/>
      </c>
      <c r="AB1164" s="37"/>
      <c r="AC1164" s="37"/>
      <c r="AD1164" s="37"/>
      <c r="AE1164" s="82" t="str">
        <f t="shared" si="356"/>
        <v/>
      </c>
      <c r="AF1164" s="82" t="str">
        <f t="shared" si="357"/>
        <v/>
      </c>
      <c r="AG1164" s="82" t="str">
        <f t="shared" si="358"/>
        <v/>
      </c>
      <c r="AH1164" s="125" t="str">
        <f t="shared" si="361"/>
        <v/>
      </c>
      <c r="AI1164" s="64" t="str">
        <f t="shared" si="359"/>
        <v/>
      </c>
      <c r="AJ1164" s="45" t="str">
        <f>IFERROR(IF(ISNUMBER('Opsparede løndele dec21-feb22'!K1162),AI1164+'Opsparede løndele dec21-feb22'!K1162,AI1164),"")</f>
        <v/>
      </c>
    </row>
    <row r="1165" spans="1:36" x14ac:dyDescent="0.25">
      <c r="A1165" s="50" t="str">
        <f t="shared" si="362"/>
        <v/>
      </c>
      <c r="B1165" s="5"/>
      <c r="C1165" s="6"/>
      <c r="D1165" s="7"/>
      <c r="E1165" s="8"/>
      <c r="F1165" s="8"/>
      <c r="G1165" s="58" t="str">
        <f t="shared" si="349"/>
        <v/>
      </c>
      <c r="H1165" s="58" t="str">
        <f t="shared" si="349"/>
        <v/>
      </c>
      <c r="I1165" s="58" t="str">
        <f t="shared" si="349"/>
        <v/>
      </c>
      <c r="K1165" s="100" t="str">
        <f t="shared" si="360"/>
        <v/>
      </c>
      <c r="U1165" s="101"/>
      <c r="V1165" s="63" t="str">
        <f t="shared" si="350"/>
        <v/>
      </c>
      <c r="W1165" s="63" t="str">
        <f t="shared" si="351"/>
        <v/>
      </c>
      <c r="X1165" s="63" t="str">
        <f t="shared" si="352"/>
        <v/>
      </c>
      <c r="Y1165" s="63" t="str">
        <f t="shared" si="353"/>
        <v/>
      </c>
      <c r="Z1165" s="63" t="str">
        <f t="shared" si="354"/>
        <v/>
      </c>
      <c r="AA1165" s="63" t="str">
        <f t="shared" si="355"/>
        <v/>
      </c>
      <c r="AB1165" s="37"/>
      <c r="AC1165" s="37"/>
      <c r="AD1165" s="37"/>
      <c r="AE1165" s="82" t="str">
        <f t="shared" si="356"/>
        <v/>
      </c>
      <c r="AF1165" s="82" t="str">
        <f t="shared" si="357"/>
        <v/>
      </c>
      <c r="AG1165" s="82" t="str">
        <f t="shared" si="358"/>
        <v/>
      </c>
      <c r="AH1165" s="125" t="str">
        <f t="shared" si="361"/>
        <v/>
      </c>
      <c r="AI1165" s="64" t="str">
        <f t="shared" si="359"/>
        <v/>
      </c>
      <c r="AJ1165" s="45" t="str">
        <f>IFERROR(IF(ISNUMBER('Opsparede løndele dec21-feb22'!K1163),AI1165+'Opsparede løndele dec21-feb22'!K1163,AI1165),"")</f>
        <v/>
      </c>
    </row>
    <row r="1166" spans="1:36" x14ac:dyDescent="0.25">
      <c r="A1166" s="50" t="str">
        <f t="shared" si="362"/>
        <v/>
      </c>
      <c r="B1166" s="5"/>
      <c r="C1166" s="6"/>
      <c r="D1166" s="7"/>
      <c r="E1166" s="8"/>
      <c r="F1166" s="8"/>
      <c r="G1166" s="58" t="str">
        <f t="shared" si="349"/>
        <v/>
      </c>
      <c r="H1166" s="58" t="str">
        <f t="shared" si="349"/>
        <v/>
      </c>
      <c r="I1166" s="58" t="str">
        <f t="shared" si="349"/>
        <v/>
      </c>
      <c r="K1166" s="100" t="str">
        <f t="shared" si="360"/>
        <v/>
      </c>
      <c r="U1166" s="101"/>
      <c r="V1166" s="63" t="str">
        <f t="shared" si="350"/>
        <v/>
      </c>
      <c r="W1166" s="63" t="str">
        <f t="shared" si="351"/>
        <v/>
      </c>
      <c r="X1166" s="63" t="str">
        <f t="shared" si="352"/>
        <v/>
      </c>
      <c r="Y1166" s="63" t="str">
        <f t="shared" si="353"/>
        <v/>
      </c>
      <c r="Z1166" s="63" t="str">
        <f t="shared" si="354"/>
        <v/>
      </c>
      <c r="AA1166" s="63" t="str">
        <f t="shared" si="355"/>
        <v/>
      </c>
      <c r="AB1166" s="37"/>
      <c r="AC1166" s="37"/>
      <c r="AD1166" s="37"/>
      <c r="AE1166" s="82" t="str">
        <f t="shared" si="356"/>
        <v/>
      </c>
      <c r="AF1166" s="82" t="str">
        <f t="shared" si="357"/>
        <v/>
      </c>
      <c r="AG1166" s="82" t="str">
        <f t="shared" si="358"/>
        <v/>
      </c>
      <c r="AH1166" s="125" t="str">
        <f t="shared" si="361"/>
        <v/>
      </c>
      <c r="AI1166" s="64" t="str">
        <f t="shared" si="359"/>
        <v/>
      </c>
      <c r="AJ1166" s="45" t="str">
        <f>IFERROR(IF(ISNUMBER('Opsparede løndele dec21-feb22'!K1164),AI1166+'Opsparede løndele dec21-feb22'!K1164,AI1166),"")</f>
        <v/>
      </c>
    </row>
    <row r="1167" spans="1:36" x14ac:dyDescent="0.25">
      <c r="A1167" s="50" t="str">
        <f t="shared" si="362"/>
        <v/>
      </c>
      <c r="B1167" s="5"/>
      <c r="C1167" s="6"/>
      <c r="D1167" s="7"/>
      <c r="E1167" s="8"/>
      <c r="F1167" s="8"/>
      <c r="G1167" s="58" t="str">
        <f t="shared" ref="G1167:I1176" si="363">IF(AND(ISNUMBER($E1167),ISNUMBER($F1167)),MAX(MIN(NETWORKDAYS(IF($E1167&lt;=VLOOKUP(G$6,Matrix_antal_dage,5,FALSE),VLOOKUP(G$6,Matrix_antal_dage,5,FALSE),$E1167),IF($F1167&gt;=VLOOKUP(G$6,Matrix_antal_dage,6,FALSE),VLOOKUP(G$6,Matrix_antal_dage,6,FALSE),$F1167),helligdage),VLOOKUP(G$6,Matrix_antal_dage,7,FALSE)),0),"")</f>
        <v/>
      </c>
      <c r="H1167" s="58" t="str">
        <f t="shared" si="363"/>
        <v/>
      </c>
      <c r="I1167" s="58" t="str">
        <f t="shared" si="363"/>
        <v/>
      </c>
      <c r="K1167" s="100" t="str">
        <f t="shared" si="360"/>
        <v/>
      </c>
      <c r="U1167" s="101"/>
      <c r="V1167" s="63" t="str">
        <f t="shared" si="350"/>
        <v/>
      </c>
      <c r="W1167" s="63" t="str">
        <f t="shared" si="351"/>
        <v/>
      </c>
      <c r="X1167" s="63" t="str">
        <f t="shared" si="352"/>
        <v/>
      </c>
      <c r="Y1167" s="63" t="str">
        <f t="shared" si="353"/>
        <v/>
      </c>
      <c r="Z1167" s="63" t="str">
        <f t="shared" si="354"/>
        <v/>
      </c>
      <c r="AA1167" s="63" t="str">
        <f t="shared" si="355"/>
        <v/>
      </c>
      <c r="AB1167" s="37"/>
      <c r="AC1167" s="37"/>
      <c r="AD1167" s="37"/>
      <c r="AE1167" s="82" t="str">
        <f t="shared" si="356"/>
        <v/>
      </c>
      <c r="AF1167" s="82" t="str">
        <f t="shared" si="357"/>
        <v/>
      </c>
      <c r="AG1167" s="82" t="str">
        <f t="shared" si="358"/>
        <v/>
      </c>
      <c r="AH1167" s="125" t="str">
        <f t="shared" si="361"/>
        <v/>
      </c>
      <c r="AI1167" s="64" t="str">
        <f t="shared" si="359"/>
        <v/>
      </c>
      <c r="AJ1167" s="45" t="str">
        <f>IFERROR(IF(ISNUMBER('Opsparede løndele dec21-feb22'!K1165),AI1167+'Opsparede løndele dec21-feb22'!K1165,AI1167),"")</f>
        <v/>
      </c>
    </row>
    <row r="1168" spans="1:36" x14ac:dyDescent="0.25">
      <c r="A1168" s="50" t="str">
        <f t="shared" si="362"/>
        <v/>
      </c>
      <c r="B1168" s="5"/>
      <c r="C1168" s="6"/>
      <c r="D1168" s="7"/>
      <c r="E1168" s="8"/>
      <c r="F1168" s="8"/>
      <c r="G1168" s="58" t="str">
        <f t="shared" si="363"/>
        <v/>
      </c>
      <c r="H1168" s="58" t="str">
        <f t="shared" si="363"/>
        <v/>
      </c>
      <c r="I1168" s="58" t="str">
        <f t="shared" si="363"/>
        <v/>
      </c>
      <c r="K1168" s="100" t="str">
        <f t="shared" si="360"/>
        <v/>
      </c>
      <c r="U1168" s="101"/>
      <c r="V1168" s="63" t="str">
        <f t="shared" si="350"/>
        <v/>
      </c>
      <c r="W1168" s="63" t="str">
        <f t="shared" si="351"/>
        <v/>
      </c>
      <c r="X1168" s="63" t="str">
        <f t="shared" si="352"/>
        <v/>
      </c>
      <c r="Y1168" s="63" t="str">
        <f t="shared" si="353"/>
        <v/>
      </c>
      <c r="Z1168" s="63" t="str">
        <f t="shared" si="354"/>
        <v/>
      </c>
      <c r="AA1168" s="63" t="str">
        <f t="shared" si="355"/>
        <v/>
      </c>
      <c r="AB1168" s="37"/>
      <c r="AC1168" s="37"/>
      <c r="AD1168" s="37"/>
      <c r="AE1168" s="82" t="str">
        <f t="shared" si="356"/>
        <v/>
      </c>
      <c r="AF1168" s="82" t="str">
        <f t="shared" si="357"/>
        <v/>
      </c>
      <c r="AG1168" s="82" t="str">
        <f t="shared" si="358"/>
        <v/>
      </c>
      <c r="AH1168" s="125" t="str">
        <f t="shared" si="361"/>
        <v/>
      </c>
      <c r="AI1168" s="64" t="str">
        <f t="shared" si="359"/>
        <v/>
      </c>
      <c r="AJ1168" s="45" t="str">
        <f>IFERROR(IF(ISNUMBER('Opsparede løndele dec21-feb22'!K1166),AI1168+'Opsparede løndele dec21-feb22'!K1166,AI1168),"")</f>
        <v/>
      </c>
    </row>
    <row r="1169" spans="1:36" x14ac:dyDescent="0.25">
      <c r="A1169" s="50" t="str">
        <f t="shared" si="362"/>
        <v/>
      </c>
      <c r="B1169" s="5"/>
      <c r="C1169" s="6"/>
      <c r="D1169" s="7"/>
      <c r="E1169" s="8"/>
      <c r="F1169" s="8"/>
      <c r="G1169" s="58" t="str">
        <f t="shared" si="363"/>
        <v/>
      </c>
      <c r="H1169" s="58" t="str">
        <f t="shared" si="363"/>
        <v/>
      </c>
      <c r="I1169" s="58" t="str">
        <f t="shared" si="363"/>
        <v/>
      </c>
      <c r="K1169" s="100" t="str">
        <f t="shared" si="360"/>
        <v/>
      </c>
      <c r="U1169" s="101"/>
      <c r="V1169" s="63" t="str">
        <f t="shared" si="350"/>
        <v/>
      </c>
      <c r="W1169" s="63" t="str">
        <f t="shared" si="351"/>
        <v/>
      </c>
      <c r="X1169" s="63" t="str">
        <f t="shared" si="352"/>
        <v/>
      </c>
      <c r="Y1169" s="63" t="str">
        <f t="shared" si="353"/>
        <v/>
      </c>
      <c r="Z1169" s="63" t="str">
        <f t="shared" si="354"/>
        <v/>
      </c>
      <c r="AA1169" s="63" t="str">
        <f t="shared" si="355"/>
        <v/>
      </c>
      <c r="AB1169" s="37"/>
      <c r="AC1169" s="37"/>
      <c r="AD1169" s="37"/>
      <c r="AE1169" s="82" t="str">
        <f t="shared" si="356"/>
        <v/>
      </c>
      <c r="AF1169" s="82" t="str">
        <f t="shared" si="357"/>
        <v/>
      </c>
      <c r="AG1169" s="82" t="str">
        <f t="shared" si="358"/>
        <v/>
      </c>
      <c r="AH1169" s="125" t="str">
        <f t="shared" si="361"/>
        <v/>
      </c>
      <c r="AI1169" s="64" t="str">
        <f t="shared" si="359"/>
        <v/>
      </c>
      <c r="AJ1169" s="45" t="str">
        <f>IFERROR(IF(ISNUMBER('Opsparede løndele dec21-feb22'!K1167),AI1169+'Opsparede løndele dec21-feb22'!K1167,AI1169),"")</f>
        <v/>
      </c>
    </row>
    <row r="1170" spans="1:36" x14ac:dyDescent="0.25">
      <c r="A1170" s="50" t="str">
        <f t="shared" si="362"/>
        <v/>
      </c>
      <c r="B1170" s="5"/>
      <c r="C1170" s="6"/>
      <c r="D1170" s="7"/>
      <c r="E1170" s="8"/>
      <c r="F1170" s="8"/>
      <c r="G1170" s="58" t="str">
        <f t="shared" si="363"/>
        <v/>
      </c>
      <c r="H1170" s="58" t="str">
        <f t="shared" si="363"/>
        <v/>
      </c>
      <c r="I1170" s="58" t="str">
        <f t="shared" si="363"/>
        <v/>
      </c>
      <c r="K1170" s="100" t="str">
        <f t="shared" si="360"/>
        <v/>
      </c>
      <c r="U1170" s="101"/>
      <c r="V1170" s="63" t="str">
        <f t="shared" si="350"/>
        <v/>
      </c>
      <c r="W1170" s="63" t="str">
        <f t="shared" si="351"/>
        <v/>
      </c>
      <c r="X1170" s="63" t="str">
        <f t="shared" si="352"/>
        <v/>
      </c>
      <c r="Y1170" s="63" t="str">
        <f t="shared" si="353"/>
        <v/>
      </c>
      <c r="Z1170" s="63" t="str">
        <f t="shared" si="354"/>
        <v/>
      </c>
      <c r="AA1170" s="63" t="str">
        <f t="shared" si="355"/>
        <v/>
      </c>
      <c r="AB1170" s="37"/>
      <c r="AC1170" s="37"/>
      <c r="AD1170" s="37"/>
      <c r="AE1170" s="82" t="str">
        <f t="shared" si="356"/>
        <v/>
      </c>
      <c r="AF1170" s="82" t="str">
        <f t="shared" si="357"/>
        <v/>
      </c>
      <c r="AG1170" s="82" t="str">
        <f t="shared" si="358"/>
        <v/>
      </c>
      <c r="AH1170" s="125" t="str">
        <f t="shared" si="361"/>
        <v/>
      </c>
      <c r="AI1170" s="64" t="str">
        <f t="shared" si="359"/>
        <v/>
      </c>
      <c r="AJ1170" s="45" t="str">
        <f>IFERROR(IF(ISNUMBER('Opsparede løndele dec21-feb22'!K1168),AI1170+'Opsparede løndele dec21-feb22'!K1168,AI1170),"")</f>
        <v/>
      </c>
    </row>
    <row r="1171" spans="1:36" x14ac:dyDescent="0.25">
      <c r="A1171" s="50" t="str">
        <f t="shared" si="362"/>
        <v/>
      </c>
      <c r="B1171" s="5"/>
      <c r="C1171" s="6"/>
      <c r="D1171" s="7"/>
      <c r="E1171" s="8"/>
      <c r="F1171" s="8"/>
      <c r="G1171" s="58" t="str">
        <f t="shared" si="363"/>
        <v/>
      </c>
      <c r="H1171" s="58" t="str">
        <f t="shared" si="363"/>
        <v/>
      </c>
      <c r="I1171" s="58" t="str">
        <f t="shared" si="363"/>
        <v/>
      </c>
      <c r="K1171" s="100" t="str">
        <f t="shared" si="360"/>
        <v/>
      </c>
      <c r="U1171" s="101"/>
      <c r="V1171" s="63" t="str">
        <f t="shared" si="350"/>
        <v/>
      </c>
      <c r="W1171" s="63" t="str">
        <f t="shared" si="351"/>
        <v/>
      </c>
      <c r="X1171" s="63" t="str">
        <f t="shared" si="352"/>
        <v/>
      </c>
      <c r="Y1171" s="63" t="str">
        <f t="shared" si="353"/>
        <v/>
      </c>
      <c r="Z1171" s="63" t="str">
        <f t="shared" si="354"/>
        <v/>
      </c>
      <c r="AA1171" s="63" t="str">
        <f t="shared" si="355"/>
        <v/>
      </c>
      <c r="AB1171" s="37"/>
      <c r="AC1171" s="37"/>
      <c r="AD1171" s="37"/>
      <c r="AE1171" s="82" t="str">
        <f t="shared" si="356"/>
        <v/>
      </c>
      <c r="AF1171" s="82" t="str">
        <f t="shared" si="357"/>
        <v/>
      </c>
      <c r="AG1171" s="82" t="str">
        <f t="shared" si="358"/>
        <v/>
      </c>
      <c r="AH1171" s="125" t="str">
        <f t="shared" si="361"/>
        <v/>
      </c>
      <c r="AI1171" s="64" t="str">
        <f t="shared" si="359"/>
        <v/>
      </c>
      <c r="AJ1171" s="45" t="str">
        <f>IFERROR(IF(ISNUMBER('Opsparede løndele dec21-feb22'!K1169),AI1171+'Opsparede løndele dec21-feb22'!K1169,AI1171),"")</f>
        <v/>
      </c>
    </row>
    <row r="1172" spans="1:36" x14ac:dyDescent="0.25">
      <c r="A1172" s="50" t="str">
        <f t="shared" si="362"/>
        <v/>
      </c>
      <c r="B1172" s="5"/>
      <c r="C1172" s="6"/>
      <c r="D1172" s="7"/>
      <c r="E1172" s="8"/>
      <c r="F1172" s="8"/>
      <c r="G1172" s="58" t="str">
        <f t="shared" si="363"/>
        <v/>
      </c>
      <c r="H1172" s="58" t="str">
        <f t="shared" si="363"/>
        <v/>
      </c>
      <c r="I1172" s="58" t="str">
        <f t="shared" si="363"/>
        <v/>
      </c>
      <c r="K1172" s="100" t="str">
        <f t="shared" si="360"/>
        <v/>
      </c>
      <c r="U1172" s="101"/>
      <c r="V1172" s="63" t="str">
        <f t="shared" si="350"/>
        <v/>
      </c>
      <c r="W1172" s="63" t="str">
        <f t="shared" si="351"/>
        <v/>
      </c>
      <c r="X1172" s="63" t="str">
        <f t="shared" si="352"/>
        <v/>
      </c>
      <c r="Y1172" s="63" t="str">
        <f t="shared" si="353"/>
        <v/>
      </c>
      <c r="Z1172" s="63" t="str">
        <f t="shared" si="354"/>
        <v/>
      </c>
      <c r="AA1172" s="63" t="str">
        <f t="shared" si="355"/>
        <v/>
      </c>
      <c r="AB1172" s="37"/>
      <c r="AC1172" s="37"/>
      <c r="AD1172" s="37"/>
      <c r="AE1172" s="82" t="str">
        <f t="shared" si="356"/>
        <v/>
      </c>
      <c r="AF1172" s="82" t="str">
        <f t="shared" si="357"/>
        <v/>
      </c>
      <c r="AG1172" s="82" t="str">
        <f t="shared" si="358"/>
        <v/>
      </c>
      <c r="AH1172" s="125" t="str">
        <f t="shared" si="361"/>
        <v/>
      </c>
      <c r="AI1172" s="64" t="str">
        <f t="shared" si="359"/>
        <v/>
      </c>
      <c r="AJ1172" s="45" t="str">
        <f>IFERROR(IF(ISNUMBER('Opsparede løndele dec21-feb22'!K1170),AI1172+'Opsparede løndele dec21-feb22'!K1170,AI1172),"")</f>
        <v/>
      </c>
    </row>
    <row r="1173" spans="1:36" x14ac:dyDescent="0.25">
      <c r="A1173" s="50" t="str">
        <f t="shared" si="362"/>
        <v/>
      </c>
      <c r="B1173" s="5"/>
      <c r="C1173" s="6"/>
      <c r="D1173" s="7"/>
      <c r="E1173" s="8"/>
      <c r="F1173" s="8"/>
      <c r="G1173" s="58" t="str">
        <f t="shared" si="363"/>
        <v/>
      </c>
      <c r="H1173" s="58" t="str">
        <f t="shared" si="363"/>
        <v/>
      </c>
      <c r="I1173" s="58" t="str">
        <f t="shared" si="363"/>
        <v/>
      </c>
      <c r="K1173" s="100" t="str">
        <f t="shared" si="360"/>
        <v/>
      </c>
      <c r="U1173" s="101"/>
      <c r="V1173" s="63" t="str">
        <f t="shared" si="350"/>
        <v/>
      </c>
      <c r="W1173" s="63" t="str">
        <f t="shared" si="351"/>
        <v/>
      </c>
      <c r="X1173" s="63" t="str">
        <f t="shared" si="352"/>
        <v/>
      </c>
      <c r="Y1173" s="63" t="str">
        <f t="shared" si="353"/>
        <v/>
      </c>
      <c r="Z1173" s="63" t="str">
        <f t="shared" si="354"/>
        <v/>
      </c>
      <c r="AA1173" s="63" t="str">
        <f t="shared" si="355"/>
        <v/>
      </c>
      <c r="AB1173" s="37"/>
      <c r="AC1173" s="37"/>
      <c r="AD1173" s="37"/>
      <c r="AE1173" s="82" t="str">
        <f t="shared" si="356"/>
        <v/>
      </c>
      <c r="AF1173" s="82" t="str">
        <f t="shared" si="357"/>
        <v/>
      </c>
      <c r="AG1173" s="82" t="str">
        <f t="shared" si="358"/>
        <v/>
      </c>
      <c r="AH1173" s="125" t="str">
        <f t="shared" si="361"/>
        <v/>
      </c>
      <c r="AI1173" s="64" t="str">
        <f t="shared" si="359"/>
        <v/>
      </c>
      <c r="AJ1173" s="45" t="str">
        <f>IFERROR(IF(ISNUMBER('Opsparede løndele dec21-feb22'!K1171),AI1173+'Opsparede løndele dec21-feb22'!K1171,AI1173),"")</f>
        <v/>
      </c>
    </row>
    <row r="1174" spans="1:36" x14ac:dyDescent="0.25">
      <c r="A1174" s="50" t="str">
        <f t="shared" si="362"/>
        <v/>
      </c>
      <c r="B1174" s="5"/>
      <c r="C1174" s="6"/>
      <c r="D1174" s="7"/>
      <c r="E1174" s="8"/>
      <c r="F1174" s="8"/>
      <c r="G1174" s="58" t="str">
        <f t="shared" si="363"/>
        <v/>
      </c>
      <c r="H1174" s="58" t="str">
        <f t="shared" si="363"/>
        <v/>
      </c>
      <c r="I1174" s="58" t="str">
        <f t="shared" si="363"/>
        <v/>
      </c>
      <c r="K1174" s="100" t="str">
        <f t="shared" si="360"/>
        <v/>
      </c>
      <c r="U1174" s="101"/>
      <c r="V1174" s="63" t="str">
        <f t="shared" si="350"/>
        <v/>
      </c>
      <c r="W1174" s="63" t="str">
        <f t="shared" si="351"/>
        <v/>
      </c>
      <c r="X1174" s="63" t="str">
        <f t="shared" si="352"/>
        <v/>
      </c>
      <c r="Y1174" s="63" t="str">
        <f t="shared" si="353"/>
        <v/>
      </c>
      <c r="Z1174" s="63" t="str">
        <f t="shared" si="354"/>
        <v/>
      </c>
      <c r="AA1174" s="63" t="str">
        <f t="shared" si="355"/>
        <v/>
      </c>
      <c r="AB1174" s="37"/>
      <c r="AC1174" s="37"/>
      <c r="AD1174" s="37"/>
      <c r="AE1174" s="82" t="str">
        <f t="shared" si="356"/>
        <v/>
      </c>
      <c r="AF1174" s="82" t="str">
        <f t="shared" si="357"/>
        <v/>
      </c>
      <c r="AG1174" s="82" t="str">
        <f t="shared" si="358"/>
        <v/>
      </c>
      <c r="AH1174" s="125" t="str">
        <f t="shared" si="361"/>
        <v/>
      </c>
      <c r="AI1174" s="64" t="str">
        <f t="shared" si="359"/>
        <v/>
      </c>
      <c r="AJ1174" s="45" t="str">
        <f>IFERROR(IF(ISNUMBER('Opsparede løndele dec21-feb22'!K1172),AI1174+'Opsparede løndele dec21-feb22'!K1172,AI1174),"")</f>
        <v/>
      </c>
    </row>
    <row r="1175" spans="1:36" x14ac:dyDescent="0.25">
      <c r="A1175" s="50" t="str">
        <f t="shared" si="362"/>
        <v/>
      </c>
      <c r="B1175" s="5"/>
      <c r="C1175" s="6"/>
      <c r="D1175" s="7"/>
      <c r="E1175" s="8"/>
      <c r="F1175" s="8"/>
      <c r="G1175" s="58" t="str">
        <f t="shared" si="363"/>
        <v/>
      </c>
      <c r="H1175" s="58" t="str">
        <f t="shared" si="363"/>
        <v/>
      </c>
      <c r="I1175" s="58" t="str">
        <f t="shared" si="363"/>
        <v/>
      </c>
      <c r="K1175" s="100" t="str">
        <f t="shared" si="360"/>
        <v/>
      </c>
      <c r="U1175" s="101"/>
      <c r="V1175" s="63" t="str">
        <f t="shared" si="350"/>
        <v/>
      </c>
      <c r="W1175" s="63" t="str">
        <f t="shared" si="351"/>
        <v/>
      </c>
      <c r="X1175" s="63" t="str">
        <f t="shared" si="352"/>
        <v/>
      </c>
      <c r="Y1175" s="63" t="str">
        <f t="shared" si="353"/>
        <v/>
      </c>
      <c r="Z1175" s="63" t="str">
        <f t="shared" si="354"/>
        <v/>
      </c>
      <c r="AA1175" s="63" t="str">
        <f t="shared" si="355"/>
        <v/>
      </c>
      <c r="AB1175" s="37"/>
      <c r="AC1175" s="37"/>
      <c r="AD1175" s="37"/>
      <c r="AE1175" s="82" t="str">
        <f t="shared" si="356"/>
        <v/>
      </c>
      <c r="AF1175" s="82" t="str">
        <f t="shared" si="357"/>
        <v/>
      </c>
      <c r="AG1175" s="82" t="str">
        <f t="shared" si="358"/>
        <v/>
      </c>
      <c r="AH1175" s="125" t="str">
        <f t="shared" si="361"/>
        <v/>
      </c>
      <c r="AI1175" s="64" t="str">
        <f t="shared" si="359"/>
        <v/>
      </c>
      <c r="AJ1175" s="45" t="str">
        <f>IFERROR(IF(ISNUMBER('Opsparede løndele dec21-feb22'!K1173),AI1175+'Opsparede løndele dec21-feb22'!K1173,AI1175),"")</f>
        <v/>
      </c>
    </row>
    <row r="1176" spans="1:36" x14ac:dyDescent="0.25">
      <c r="A1176" s="50" t="str">
        <f t="shared" si="362"/>
        <v/>
      </c>
      <c r="B1176" s="5"/>
      <c r="C1176" s="6"/>
      <c r="D1176" s="7"/>
      <c r="E1176" s="8"/>
      <c r="F1176" s="8"/>
      <c r="G1176" s="58" t="str">
        <f t="shared" si="363"/>
        <v/>
      </c>
      <c r="H1176" s="58" t="str">
        <f t="shared" si="363"/>
        <v/>
      </c>
      <c r="I1176" s="58" t="str">
        <f t="shared" si="363"/>
        <v/>
      </c>
      <c r="K1176" s="100" t="str">
        <f t="shared" si="360"/>
        <v/>
      </c>
      <c r="U1176" s="101"/>
      <c r="V1176" s="63" t="str">
        <f t="shared" si="350"/>
        <v/>
      </c>
      <c r="W1176" s="63" t="str">
        <f t="shared" si="351"/>
        <v/>
      </c>
      <c r="X1176" s="63" t="str">
        <f t="shared" si="352"/>
        <v/>
      </c>
      <c r="Y1176" s="63" t="str">
        <f t="shared" si="353"/>
        <v/>
      </c>
      <c r="Z1176" s="63" t="str">
        <f t="shared" si="354"/>
        <v/>
      </c>
      <c r="AA1176" s="63" t="str">
        <f t="shared" si="355"/>
        <v/>
      </c>
      <c r="AB1176" s="37"/>
      <c r="AC1176" s="37"/>
      <c r="AD1176" s="37"/>
      <c r="AE1176" s="82" t="str">
        <f t="shared" si="356"/>
        <v/>
      </c>
      <c r="AF1176" s="82" t="str">
        <f t="shared" si="357"/>
        <v/>
      </c>
      <c r="AG1176" s="82" t="str">
        <f t="shared" si="358"/>
        <v/>
      </c>
      <c r="AH1176" s="125" t="str">
        <f t="shared" si="361"/>
        <v/>
      </c>
      <c r="AI1176" s="64" t="str">
        <f t="shared" si="359"/>
        <v/>
      </c>
      <c r="AJ1176" s="45" t="str">
        <f>IFERROR(IF(ISNUMBER('Opsparede løndele dec21-feb22'!K1174),AI1176+'Opsparede løndele dec21-feb22'!K1174,AI1176),"")</f>
        <v/>
      </c>
    </row>
    <row r="1177" spans="1:36" x14ac:dyDescent="0.25">
      <c r="A1177" s="50" t="str">
        <f t="shared" si="362"/>
        <v/>
      </c>
      <c r="B1177" s="5"/>
      <c r="C1177" s="6"/>
      <c r="D1177" s="7"/>
      <c r="E1177" s="8"/>
      <c r="F1177" s="8"/>
      <c r="G1177" s="58" t="str">
        <f t="shared" ref="G1177:I1186" si="364">IF(AND(ISNUMBER($E1177),ISNUMBER($F1177)),MAX(MIN(NETWORKDAYS(IF($E1177&lt;=VLOOKUP(G$6,Matrix_antal_dage,5,FALSE),VLOOKUP(G$6,Matrix_antal_dage,5,FALSE),$E1177),IF($F1177&gt;=VLOOKUP(G$6,Matrix_antal_dage,6,FALSE),VLOOKUP(G$6,Matrix_antal_dage,6,FALSE),$F1177),helligdage),VLOOKUP(G$6,Matrix_antal_dage,7,FALSE)),0),"")</f>
        <v/>
      </c>
      <c r="H1177" s="58" t="str">
        <f t="shared" si="364"/>
        <v/>
      </c>
      <c r="I1177" s="58" t="str">
        <f t="shared" si="364"/>
        <v/>
      </c>
      <c r="K1177" s="100" t="str">
        <f t="shared" si="360"/>
        <v/>
      </c>
      <c r="U1177" s="101"/>
      <c r="V1177" s="63" t="str">
        <f t="shared" si="350"/>
        <v/>
      </c>
      <c r="W1177" s="63" t="str">
        <f t="shared" si="351"/>
        <v/>
      </c>
      <c r="X1177" s="63" t="str">
        <f t="shared" si="352"/>
        <v/>
      </c>
      <c r="Y1177" s="63" t="str">
        <f t="shared" si="353"/>
        <v/>
      </c>
      <c r="Z1177" s="63" t="str">
        <f t="shared" si="354"/>
        <v/>
      </c>
      <c r="AA1177" s="63" t="str">
        <f t="shared" si="355"/>
        <v/>
      </c>
      <c r="AB1177" s="37"/>
      <c r="AC1177" s="37"/>
      <c r="AD1177" s="37"/>
      <c r="AE1177" s="82" t="str">
        <f t="shared" si="356"/>
        <v/>
      </c>
      <c r="AF1177" s="82" t="str">
        <f t="shared" si="357"/>
        <v/>
      </c>
      <c r="AG1177" s="82" t="str">
        <f t="shared" si="358"/>
        <v/>
      </c>
      <c r="AH1177" s="125" t="str">
        <f t="shared" si="361"/>
        <v/>
      </c>
      <c r="AI1177" s="64" t="str">
        <f t="shared" si="359"/>
        <v/>
      </c>
      <c r="AJ1177" s="45" t="str">
        <f>IFERROR(IF(ISNUMBER('Opsparede løndele dec21-feb22'!K1175),AI1177+'Opsparede løndele dec21-feb22'!K1175,AI1177),"")</f>
        <v/>
      </c>
    </row>
    <row r="1178" spans="1:36" x14ac:dyDescent="0.25">
      <c r="A1178" s="50" t="str">
        <f t="shared" si="362"/>
        <v/>
      </c>
      <c r="B1178" s="5"/>
      <c r="C1178" s="6"/>
      <c r="D1178" s="7"/>
      <c r="E1178" s="8"/>
      <c r="F1178" s="8"/>
      <c r="G1178" s="58" t="str">
        <f t="shared" si="364"/>
        <v/>
      </c>
      <c r="H1178" s="58" t="str">
        <f t="shared" si="364"/>
        <v/>
      </c>
      <c r="I1178" s="58" t="str">
        <f t="shared" si="364"/>
        <v/>
      </c>
      <c r="K1178" s="100" t="str">
        <f t="shared" si="360"/>
        <v/>
      </c>
      <c r="U1178" s="101"/>
      <c r="V1178" s="63" t="str">
        <f t="shared" si="350"/>
        <v/>
      </c>
      <c r="W1178" s="63" t="str">
        <f t="shared" si="351"/>
        <v/>
      </c>
      <c r="X1178" s="63" t="str">
        <f t="shared" si="352"/>
        <v/>
      </c>
      <c r="Y1178" s="63" t="str">
        <f t="shared" si="353"/>
        <v/>
      </c>
      <c r="Z1178" s="63" t="str">
        <f t="shared" si="354"/>
        <v/>
      </c>
      <c r="AA1178" s="63" t="str">
        <f t="shared" si="355"/>
        <v/>
      </c>
      <c r="AB1178" s="37"/>
      <c r="AC1178" s="37"/>
      <c r="AD1178" s="37"/>
      <c r="AE1178" s="82" t="str">
        <f t="shared" si="356"/>
        <v/>
      </c>
      <c r="AF1178" s="82" t="str">
        <f t="shared" si="357"/>
        <v/>
      </c>
      <c r="AG1178" s="82" t="str">
        <f t="shared" si="358"/>
        <v/>
      </c>
      <c r="AH1178" s="125" t="str">
        <f t="shared" si="361"/>
        <v/>
      </c>
      <c r="AI1178" s="64" t="str">
        <f t="shared" si="359"/>
        <v/>
      </c>
      <c r="AJ1178" s="45" t="str">
        <f>IFERROR(IF(ISNUMBER('Opsparede løndele dec21-feb22'!K1176),AI1178+'Opsparede løndele dec21-feb22'!K1176,AI1178),"")</f>
        <v/>
      </c>
    </row>
    <row r="1179" spans="1:36" x14ac:dyDescent="0.25">
      <c r="A1179" s="50" t="str">
        <f t="shared" si="362"/>
        <v/>
      </c>
      <c r="B1179" s="5"/>
      <c r="C1179" s="6"/>
      <c r="D1179" s="7"/>
      <c r="E1179" s="8"/>
      <c r="F1179" s="8"/>
      <c r="G1179" s="58" t="str">
        <f t="shared" si="364"/>
        <v/>
      </c>
      <c r="H1179" s="58" t="str">
        <f t="shared" si="364"/>
        <v/>
      </c>
      <c r="I1179" s="58" t="str">
        <f t="shared" si="364"/>
        <v/>
      </c>
      <c r="K1179" s="100" t="str">
        <f t="shared" si="360"/>
        <v/>
      </c>
      <c r="U1179" s="101"/>
      <c r="V1179" s="63" t="str">
        <f t="shared" si="350"/>
        <v/>
      </c>
      <c r="W1179" s="63" t="str">
        <f t="shared" si="351"/>
        <v/>
      </c>
      <c r="X1179" s="63" t="str">
        <f t="shared" si="352"/>
        <v/>
      </c>
      <c r="Y1179" s="63" t="str">
        <f t="shared" si="353"/>
        <v/>
      </c>
      <c r="Z1179" s="63" t="str">
        <f t="shared" si="354"/>
        <v/>
      </c>
      <c r="AA1179" s="63" t="str">
        <f t="shared" si="355"/>
        <v/>
      </c>
      <c r="AB1179" s="37"/>
      <c r="AC1179" s="37"/>
      <c r="AD1179" s="37"/>
      <c r="AE1179" s="82" t="str">
        <f t="shared" si="356"/>
        <v/>
      </c>
      <c r="AF1179" s="82" t="str">
        <f t="shared" si="357"/>
        <v/>
      </c>
      <c r="AG1179" s="82" t="str">
        <f t="shared" si="358"/>
        <v/>
      </c>
      <c r="AH1179" s="125" t="str">
        <f t="shared" si="361"/>
        <v/>
      </c>
      <c r="AI1179" s="64" t="str">
        <f t="shared" si="359"/>
        <v/>
      </c>
      <c r="AJ1179" s="45" t="str">
        <f>IFERROR(IF(ISNUMBER('Opsparede løndele dec21-feb22'!K1177),AI1179+'Opsparede løndele dec21-feb22'!K1177,AI1179),"")</f>
        <v/>
      </c>
    </row>
    <row r="1180" spans="1:36" x14ac:dyDescent="0.25">
      <c r="A1180" s="50" t="str">
        <f t="shared" si="362"/>
        <v/>
      </c>
      <c r="B1180" s="5"/>
      <c r="C1180" s="6"/>
      <c r="D1180" s="7"/>
      <c r="E1180" s="8"/>
      <c r="F1180" s="8"/>
      <c r="G1180" s="58" t="str">
        <f t="shared" si="364"/>
        <v/>
      </c>
      <c r="H1180" s="58" t="str">
        <f t="shared" si="364"/>
        <v/>
      </c>
      <c r="I1180" s="58" t="str">
        <f t="shared" si="364"/>
        <v/>
      </c>
      <c r="K1180" s="100" t="str">
        <f t="shared" si="360"/>
        <v/>
      </c>
      <c r="U1180" s="101"/>
      <c r="V1180" s="63" t="str">
        <f t="shared" si="350"/>
        <v/>
      </c>
      <c r="W1180" s="63" t="str">
        <f t="shared" si="351"/>
        <v/>
      </c>
      <c r="X1180" s="63" t="str">
        <f t="shared" si="352"/>
        <v/>
      </c>
      <c r="Y1180" s="63" t="str">
        <f t="shared" si="353"/>
        <v/>
      </c>
      <c r="Z1180" s="63" t="str">
        <f t="shared" si="354"/>
        <v/>
      </c>
      <c r="AA1180" s="63" t="str">
        <f t="shared" si="355"/>
        <v/>
      </c>
      <c r="AB1180" s="37"/>
      <c r="AC1180" s="37"/>
      <c r="AD1180" s="37"/>
      <c r="AE1180" s="82" t="str">
        <f t="shared" si="356"/>
        <v/>
      </c>
      <c r="AF1180" s="82" t="str">
        <f t="shared" si="357"/>
        <v/>
      </c>
      <c r="AG1180" s="82" t="str">
        <f t="shared" si="358"/>
        <v/>
      </c>
      <c r="AH1180" s="125" t="str">
        <f t="shared" si="361"/>
        <v/>
      </c>
      <c r="AI1180" s="64" t="str">
        <f t="shared" si="359"/>
        <v/>
      </c>
      <c r="AJ1180" s="45" t="str">
        <f>IFERROR(IF(ISNUMBER('Opsparede løndele dec21-feb22'!K1178),AI1180+'Opsparede løndele dec21-feb22'!K1178,AI1180),"")</f>
        <v/>
      </c>
    </row>
    <row r="1181" spans="1:36" x14ac:dyDescent="0.25">
      <c r="A1181" s="50" t="str">
        <f t="shared" si="362"/>
        <v/>
      </c>
      <c r="B1181" s="5"/>
      <c r="C1181" s="6"/>
      <c r="D1181" s="7"/>
      <c r="E1181" s="8"/>
      <c r="F1181" s="8"/>
      <c r="G1181" s="58" t="str">
        <f t="shared" si="364"/>
        <v/>
      </c>
      <c r="H1181" s="58" t="str">
        <f t="shared" si="364"/>
        <v/>
      </c>
      <c r="I1181" s="58" t="str">
        <f t="shared" si="364"/>
        <v/>
      </c>
      <c r="K1181" s="100" t="str">
        <f t="shared" si="360"/>
        <v/>
      </c>
      <c r="U1181" s="101"/>
      <c r="V1181" s="63" t="str">
        <f t="shared" si="350"/>
        <v/>
      </c>
      <c r="W1181" s="63" t="str">
        <f t="shared" si="351"/>
        <v/>
      </c>
      <c r="X1181" s="63" t="str">
        <f t="shared" si="352"/>
        <v/>
      </c>
      <c r="Y1181" s="63" t="str">
        <f t="shared" si="353"/>
        <v/>
      </c>
      <c r="Z1181" s="63" t="str">
        <f t="shared" si="354"/>
        <v/>
      </c>
      <c r="AA1181" s="63" t="str">
        <f t="shared" si="355"/>
        <v/>
      </c>
      <c r="AB1181" s="37"/>
      <c r="AC1181" s="37"/>
      <c r="AD1181" s="37"/>
      <c r="AE1181" s="82" t="str">
        <f t="shared" si="356"/>
        <v/>
      </c>
      <c r="AF1181" s="82" t="str">
        <f t="shared" si="357"/>
        <v/>
      </c>
      <c r="AG1181" s="82" t="str">
        <f t="shared" si="358"/>
        <v/>
      </c>
      <c r="AH1181" s="125" t="str">
        <f t="shared" si="361"/>
        <v/>
      </c>
      <c r="AI1181" s="64" t="str">
        <f t="shared" si="359"/>
        <v/>
      </c>
      <c r="AJ1181" s="45" t="str">
        <f>IFERROR(IF(ISNUMBER('Opsparede løndele dec21-feb22'!K1179),AI1181+'Opsparede løndele dec21-feb22'!K1179,AI1181),"")</f>
        <v/>
      </c>
    </row>
    <row r="1182" spans="1:36" x14ac:dyDescent="0.25">
      <c r="A1182" s="50" t="str">
        <f t="shared" si="362"/>
        <v/>
      </c>
      <c r="B1182" s="5"/>
      <c r="C1182" s="6"/>
      <c r="D1182" s="7"/>
      <c r="E1182" s="8"/>
      <c r="F1182" s="8"/>
      <c r="G1182" s="58" t="str">
        <f t="shared" si="364"/>
        <v/>
      </c>
      <c r="H1182" s="58" t="str">
        <f t="shared" si="364"/>
        <v/>
      </c>
      <c r="I1182" s="58" t="str">
        <f t="shared" si="364"/>
        <v/>
      </c>
      <c r="K1182" s="100" t="str">
        <f t="shared" si="360"/>
        <v/>
      </c>
      <c r="U1182" s="101"/>
      <c r="V1182" s="63" t="str">
        <f t="shared" si="350"/>
        <v/>
      </c>
      <c r="W1182" s="63" t="str">
        <f t="shared" si="351"/>
        <v/>
      </c>
      <c r="X1182" s="63" t="str">
        <f t="shared" si="352"/>
        <v/>
      </c>
      <c r="Y1182" s="63" t="str">
        <f t="shared" si="353"/>
        <v/>
      </c>
      <c r="Z1182" s="63" t="str">
        <f t="shared" si="354"/>
        <v/>
      </c>
      <c r="AA1182" s="63" t="str">
        <f t="shared" si="355"/>
        <v/>
      </c>
      <c r="AB1182" s="37"/>
      <c r="AC1182" s="37"/>
      <c r="AD1182" s="37"/>
      <c r="AE1182" s="82" t="str">
        <f t="shared" si="356"/>
        <v/>
      </c>
      <c r="AF1182" s="82" t="str">
        <f t="shared" si="357"/>
        <v/>
      </c>
      <c r="AG1182" s="82" t="str">
        <f t="shared" si="358"/>
        <v/>
      </c>
      <c r="AH1182" s="125" t="str">
        <f t="shared" si="361"/>
        <v/>
      </c>
      <c r="AI1182" s="64" t="str">
        <f t="shared" si="359"/>
        <v/>
      </c>
      <c r="AJ1182" s="45" t="str">
        <f>IFERROR(IF(ISNUMBER('Opsparede løndele dec21-feb22'!K1180),AI1182+'Opsparede løndele dec21-feb22'!K1180,AI1182),"")</f>
        <v/>
      </c>
    </row>
    <row r="1183" spans="1:36" x14ac:dyDescent="0.25">
      <c r="A1183" s="50" t="str">
        <f t="shared" si="362"/>
        <v/>
      </c>
      <c r="B1183" s="5"/>
      <c r="C1183" s="6"/>
      <c r="D1183" s="7"/>
      <c r="E1183" s="8"/>
      <c r="F1183" s="8"/>
      <c r="G1183" s="58" t="str">
        <f t="shared" si="364"/>
        <v/>
      </c>
      <c r="H1183" s="58" t="str">
        <f t="shared" si="364"/>
        <v/>
      </c>
      <c r="I1183" s="58" t="str">
        <f t="shared" si="364"/>
        <v/>
      </c>
      <c r="K1183" s="100" t="str">
        <f t="shared" si="360"/>
        <v/>
      </c>
      <c r="U1183" s="101"/>
      <c r="V1183" s="63" t="str">
        <f t="shared" si="350"/>
        <v/>
      </c>
      <c r="W1183" s="63" t="str">
        <f t="shared" si="351"/>
        <v/>
      </c>
      <c r="X1183" s="63" t="str">
        <f t="shared" si="352"/>
        <v/>
      </c>
      <c r="Y1183" s="63" t="str">
        <f t="shared" si="353"/>
        <v/>
      </c>
      <c r="Z1183" s="63" t="str">
        <f t="shared" si="354"/>
        <v/>
      </c>
      <c r="AA1183" s="63" t="str">
        <f t="shared" si="355"/>
        <v/>
      </c>
      <c r="AB1183" s="37"/>
      <c r="AC1183" s="37"/>
      <c r="AD1183" s="37"/>
      <c r="AE1183" s="82" t="str">
        <f t="shared" si="356"/>
        <v/>
      </c>
      <c r="AF1183" s="82" t="str">
        <f t="shared" si="357"/>
        <v/>
      </c>
      <c r="AG1183" s="82" t="str">
        <f t="shared" si="358"/>
        <v/>
      </c>
      <c r="AH1183" s="125" t="str">
        <f t="shared" si="361"/>
        <v/>
      </c>
      <c r="AI1183" s="64" t="str">
        <f t="shared" si="359"/>
        <v/>
      </c>
      <c r="AJ1183" s="45" t="str">
        <f>IFERROR(IF(ISNUMBER('Opsparede løndele dec21-feb22'!K1181),AI1183+'Opsparede løndele dec21-feb22'!K1181,AI1183),"")</f>
        <v/>
      </c>
    </row>
    <row r="1184" spans="1:36" x14ac:dyDescent="0.25">
      <c r="A1184" s="50" t="str">
        <f t="shared" si="362"/>
        <v/>
      </c>
      <c r="B1184" s="5"/>
      <c r="C1184" s="6"/>
      <c r="D1184" s="7"/>
      <c r="E1184" s="8"/>
      <c r="F1184" s="8"/>
      <c r="G1184" s="58" t="str">
        <f t="shared" si="364"/>
        <v/>
      </c>
      <c r="H1184" s="58" t="str">
        <f t="shared" si="364"/>
        <v/>
      </c>
      <c r="I1184" s="58" t="str">
        <f t="shared" si="364"/>
        <v/>
      </c>
      <c r="K1184" s="100" t="str">
        <f t="shared" si="360"/>
        <v/>
      </c>
      <c r="U1184" s="101"/>
      <c r="V1184" s="63" t="str">
        <f t="shared" si="350"/>
        <v/>
      </c>
      <c r="W1184" s="63" t="str">
        <f t="shared" si="351"/>
        <v/>
      </c>
      <c r="X1184" s="63" t="str">
        <f t="shared" si="352"/>
        <v/>
      </c>
      <c r="Y1184" s="63" t="str">
        <f t="shared" si="353"/>
        <v/>
      </c>
      <c r="Z1184" s="63" t="str">
        <f t="shared" si="354"/>
        <v/>
      </c>
      <c r="AA1184" s="63" t="str">
        <f t="shared" si="355"/>
        <v/>
      </c>
      <c r="AB1184" s="37"/>
      <c r="AC1184" s="37"/>
      <c r="AD1184" s="37"/>
      <c r="AE1184" s="82" t="str">
        <f t="shared" si="356"/>
        <v/>
      </c>
      <c r="AF1184" s="82" t="str">
        <f t="shared" si="357"/>
        <v/>
      </c>
      <c r="AG1184" s="82" t="str">
        <f t="shared" si="358"/>
        <v/>
      </c>
      <c r="AH1184" s="125" t="str">
        <f t="shared" si="361"/>
        <v/>
      </c>
      <c r="AI1184" s="64" t="str">
        <f t="shared" si="359"/>
        <v/>
      </c>
      <c r="AJ1184" s="45" t="str">
        <f>IFERROR(IF(ISNUMBER('Opsparede løndele dec21-feb22'!K1182),AI1184+'Opsparede løndele dec21-feb22'!K1182,AI1184),"")</f>
        <v/>
      </c>
    </row>
    <row r="1185" spans="1:36" x14ac:dyDescent="0.25">
      <c r="A1185" s="50" t="str">
        <f t="shared" si="362"/>
        <v/>
      </c>
      <c r="B1185" s="5"/>
      <c r="C1185" s="6"/>
      <c r="D1185" s="7"/>
      <c r="E1185" s="8"/>
      <c r="F1185" s="8"/>
      <c r="G1185" s="58" t="str">
        <f t="shared" si="364"/>
        <v/>
      </c>
      <c r="H1185" s="58" t="str">
        <f t="shared" si="364"/>
        <v/>
      </c>
      <c r="I1185" s="58" t="str">
        <f t="shared" si="364"/>
        <v/>
      </c>
      <c r="K1185" s="100" t="str">
        <f t="shared" si="360"/>
        <v/>
      </c>
      <c r="U1185" s="101"/>
      <c r="V1185" s="63" t="str">
        <f t="shared" si="350"/>
        <v/>
      </c>
      <c r="W1185" s="63" t="str">
        <f t="shared" si="351"/>
        <v/>
      </c>
      <c r="X1185" s="63" t="str">
        <f t="shared" si="352"/>
        <v/>
      </c>
      <c r="Y1185" s="63" t="str">
        <f t="shared" si="353"/>
        <v/>
      </c>
      <c r="Z1185" s="63" t="str">
        <f t="shared" si="354"/>
        <v/>
      </c>
      <c r="AA1185" s="63" t="str">
        <f t="shared" si="355"/>
        <v/>
      </c>
      <c r="AB1185" s="37"/>
      <c r="AC1185" s="37"/>
      <c r="AD1185" s="37"/>
      <c r="AE1185" s="82" t="str">
        <f t="shared" si="356"/>
        <v/>
      </c>
      <c r="AF1185" s="82" t="str">
        <f t="shared" si="357"/>
        <v/>
      </c>
      <c r="AG1185" s="82" t="str">
        <f t="shared" si="358"/>
        <v/>
      </c>
      <c r="AH1185" s="125" t="str">
        <f t="shared" si="361"/>
        <v/>
      </c>
      <c r="AI1185" s="64" t="str">
        <f t="shared" si="359"/>
        <v/>
      </c>
      <c r="AJ1185" s="45" t="str">
        <f>IFERROR(IF(ISNUMBER('Opsparede løndele dec21-feb22'!K1183),AI1185+'Opsparede løndele dec21-feb22'!K1183,AI1185),"")</f>
        <v/>
      </c>
    </row>
    <row r="1186" spans="1:36" x14ac:dyDescent="0.25">
      <c r="A1186" s="50" t="str">
        <f t="shared" si="362"/>
        <v/>
      </c>
      <c r="B1186" s="5"/>
      <c r="C1186" s="6"/>
      <c r="D1186" s="7"/>
      <c r="E1186" s="8"/>
      <c r="F1186" s="8"/>
      <c r="G1186" s="58" t="str">
        <f t="shared" si="364"/>
        <v/>
      </c>
      <c r="H1186" s="58" t="str">
        <f t="shared" si="364"/>
        <v/>
      </c>
      <c r="I1186" s="58" t="str">
        <f t="shared" si="364"/>
        <v/>
      </c>
      <c r="K1186" s="100" t="str">
        <f t="shared" si="360"/>
        <v/>
      </c>
      <c r="U1186" s="101"/>
      <c r="V1186" s="63" t="str">
        <f t="shared" si="350"/>
        <v/>
      </c>
      <c r="W1186" s="63" t="str">
        <f t="shared" si="351"/>
        <v/>
      </c>
      <c r="X1186" s="63" t="str">
        <f t="shared" si="352"/>
        <v/>
      </c>
      <c r="Y1186" s="63" t="str">
        <f t="shared" si="353"/>
        <v/>
      </c>
      <c r="Z1186" s="63" t="str">
        <f t="shared" si="354"/>
        <v/>
      </c>
      <c r="AA1186" s="63" t="str">
        <f t="shared" si="355"/>
        <v/>
      </c>
      <c r="AB1186" s="37"/>
      <c r="AC1186" s="37"/>
      <c r="AD1186" s="37"/>
      <c r="AE1186" s="82" t="str">
        <f t="shared" si="356"/>
        <v/>
      </c>
      <c r="AF1186" s="82" t="str">
        <f t="shared" si="357"/>
        <v/>
      </c>
      <c r="AG1186" s="82" t="str">
        <f t="shared" si="358"/>
        <v/>
      </c>
      <c r="AH1186" s="125" t="str">
        <f t="shared" si="361"/>
        <v/>
      </c>
      <c r="AI1186" s="64" t="str">
        <f t="shared" si="359"/>
        <v/>
      </c>
      <c r="AJ1186" s="45" t="str">
        <f>IFERROR(IF(ISNUMBER('Opsparede løndele dec21-feb22'!K1184),AI1186+'Opsparede løndele dec21-feb22'!K1184,AI1186),"")</f>
        <v/>
      </c>
    </row>
    <row r="1187" spans="1:36" x14ac:dyDescent="0.25">
      <c r="A1187" s="50" t="str">
        <f t="shared" si="362"/>
        <v/>
      </c>
      <c r="B1187" s="5"/>
      <c r="C1187" s="6"/>
      <c r="D1187" s="7"/>
      <c r="E1187" s="8"/>
      <c r="F1187" s="8"/>
      <c r="G1187" s="58" t="str">
        <f t="shared" ref="G1187:I1196" si="365">IF(AND(ISNUMBER($E1187),ISNUMBER($F1187)),MAX(MIN(NETWORKDAYS(IF($E1187&lt;=VLOOKUP(G$6,Matrix_antal_dage,5,FALSE),VLOOKUP(G$6,Matrix_antal_dage,5,FALSE),$E1187),IF($F1187&gt;=VLOOKUP(G$6,Matrix_antal_dage,6,FALSE),VLOOKUP(G$6,Matrix_antal_dage,6,FALSE),$F1187),helligdage),VLOOKUP(G$6,Matrix_antal_dage,7,FALSE)),0),"")</f>
        <v/>
      </c>
      <c r="H1187" s="58" t="str">
        <f t="shared" si="365"/>
        <v/>
      </c>
      <c r="I1187" s="58" t="str">
        <f t="shared" si="365"/>
        <v/>
      </c>
      <c r="K1187" s="100" t="str">
        <f t="shared" si="360"/>
        <v/>
      </c>
      <c r="U1187" s="101"/>
      <c r="V1187" s="63" t="str">
        <f t="shared" si="350"/>
        <v/>
      </c>
      <c r="W1187" s="63" t="str">
        <f t="shared" si="351"/>
        <v/>
      </c>
      <c r="X1187" s="63" t="str">
        <f t="shared" si="352"/>
        <v/>
      </c>
      <c r="Y1187" s="63" t="str">
        <f t="shared" si="353"/>
        <v/>
      </c>
      <c r="Z1187" s="63" t="str">
        <f t="shared" si="354"/>
        <v/>
      </c>
      <c r="AA1187" s="63" t="str">
        <f t="shared" si="355"/>
        <v/>
      </c>
      <c r="AB1187" s="37"/>
      <c r="AC1187" s="37"/>
      <c r="AD1187" s="37"/>
      <c r="AE1187" s="82" t="str">
        <f t="shared" si="356"/>
        <v/>
      </c>
      <c r="AF1187" s="82" t="str">
        <f t="shared" si="357"/>
        <v/>
      </c>
      <c r="AG1187" s="82" t="str">
        <f t="shared" si="358"/>
        <v/>
      </c>
      <c r="AH1187" s="125" t="str">
        <f t="shared" si="361"/>
        <v/>
      </c>
      <c r="AI1187" s="64" t="str">
        <f t="shared" si="359"/>
        <v/>
      </c>
      <c r="AJ1187" s="45" t="str">
        <f>IFERROR(IF(ISNUMBER('Opsparede løndele dec21-feb22'!K1185),AI1187+'Opsparede løndele dec21-feb22'!K1185,AI1187),"")</f>
        <v/>
      </c>
    </row>
    <row r="1188" spans="1:36" x14ac:dyDescent="0.25">
      <c r="A1188" s="50" t="str">
        <f t="shared" si="362"/>
        <v/>
      </c>
      <c r="B1188" s="5"/>
      <c r="C1188" s="6"/>
      <c r="D1188" s="7"/>
      <c r="E1188" s="8"/>
      <c r="F1188" s="8"/>
      <c r="G1188" s="58" t="str">
        <f t="shared" si="365"/>
        <v/>
      </c>
      <c r="H1188" s="58" t="str">
        <f t="shared" si="365"/>
        <v/>
      </c>
      <c r="I1188" s="58" t="str">
        <f t="shared" si="365"/>
        <v/>
      </c>
      <c r="K1188" s="100" t="str">
        <f t="shared" si="360"/>
        <v/>
      </c>
      <c r="U1188" s="101"/>
      <c r="V1188" s="63" t="str">
        <f t="shared" si="350"/>
        <v/>
      </c>
      <c r="W1188" s="63" t="str">
        <f t="shared" si="351"/>
        <v/>
      </c>
      <c r="X1188" s="63" t="str">
        <f t="shared" si="352"/>
        <v/>
      </c>
      <c r="Y1188" s="63" t="str">
        <f t="shared" si="353"/>
        <v/>
      </c>
      <c r="Z1188" s="63" t="str">
        <f t="shared" si="354"/>
        <v/>
      </c>
      <c r="AA1188" s="63" t="str">
        <f t="shared" si="355"/>
        <v/>
      </c>
      <c r="AB1188" s="37"/>
      <c r="AC1188" s="37"/>
      <c r="AD1188" s="37"/>
      <c r="AE1188" s="82" t="str">
        <f t="shared" si="356"/>
        <v/>
      </c>
      <c r="AF1188" s="82" t="str">
        <f t="shared" si="357"/>
        <v/>
      </c>
      <c r="AG1188" s="82" t="str">
        <f t="shared" si="358"/>
        <v/>
      </c>
      <c r="AH1188" s="125" t="str">
        <f t="shared" si="361"/>
        <v/>
      </c>
      <c r="AI1188" s="64" t="str">
        <f t="shared" si="359"/>
        <v/>
      </c>
      <c r="AJ1188" s="45" t="str">
        <f>IFERROR(IF(ISNUMBER('Opsparede løndele dec21-feb22'!K1186),AI1188+'Opsparede løndele dec21-feb22'!K1186,AI1188),"")</f>
        <v/>
      </c>
    </row>
    <row r="1189" spans="1:36" x14ac:dyDescent="0.25">
      <c r="A1189" s="50" t="str">
        <f t="shared" si="362"/>
        <v/>
      </c>
      <c r="B1189" s="5"/>
      <c r="C1189" s="6"/>
      <c r="D1189" s="7"/>
      <c r="E1189" s="8"/>
      <c r="F1189" s="8"/>
      <c r="G1189" s="58" t="str">
        <f t="shared" si="365"/>
        <v/>
      </c>
      <c r="H1189" s="58" t="str">
        <f t="shared" si="365"/>
        <v/>
      </c>
      <c r="I1189" s="58" t="str">
        <f t="shared" si="365"/>
        <v/>
      </c>
      <c r="K1189" s="100" t="str">
        <f t="shared" si="360"/>
        <v/>
      </c>
      <c r="U1189" s="101"/>
      <c r="V1189" s="63" t="str">
        <f t="shared" si="350"/>
        <v/>
      </c>
      <c r="W1189" s="63" t="str">
        <f t="shared" si="351"/>
        <v/>
      </c>
      <c r="X1189" s="63" t="str">
        <f t="shared" si="352"/>
        <v/>
      </c>
      <c r="Y1189" s="63" t="str">
        <f t="shared" si="353"/>
        <v/>
      </c>
      <c r="Z1189" s="63" t="str">
        <f t="shared" si="354"/>
        <v/>
      </c>
      <c r="AA1189" s="63" t="str">
        <f t="shared" si="355"/>
        <v/>
      </c>
      <c r="AB1189" s="37"/>
      <c r="AC1189" s="37"/>
      <c r="AD1189" s="37"/>
      <c r="AE1189" s="82" t="str">
        <f t="shared" si="356"/>
        <v/>
      </c>
      <c r="AF1189" s="82" t="str">
        <f t="shared" si="357"/>
        <v/>
      </c>
      <c r="AG1189" s="82" t="str">
        <f t="shared" si="358"/>
        <v/>
      </c>
      <c r="AH1189" s="125" t="str">
        <f t="shared" si="361"/>
        <v/>
      </c>
      <c r="AI1189" s="64" t="str">
        <f t="shared" si="359"/>
        <v/>
      </c>
      <c r="AJ1189" s="45" t="str">
        <f>IFERROR(IF(ISNUMBER('Opsparede løndele dec21-feb22'!K1187),AI1189+'Opsparede løndele dec21-feb22'!K1187,AI1189),"")</f>
        <v/>
      </c>
    </row>
    <row r="1190" spans="1:36" x14ac:dyDescent="0.25">
      <c r="A1190" s="50" t="str">
        <f t="shared" si="362"/>
        <v/>
      </c>
      <c r="B1190" s="5"/>
      <c r="C1190" s="6"/>
      <c r="D1190" s="7"/>
      <c r="E1190" s="8"/>
      <c r="F1190" s="8"/>
      <c r="G1190" s="58" t="str">
        <f t="shared" si="365"/>
        <v/>
      </c>
      <c r="H1190" s="58" t="str">
        <f t="shared" si="365"/>
        <v/>
      </c>
      <c r="I1190" s="58" t="str">
        <f t="shared" si="365"/>
        <v/>
      </c>
      <c r="K1190" s="100" t="str">
        <f t="shared" si="360"/>
        <v/>
      </c>
      <c r="U1190" s="101"/>
      <c r="V1190" s="63" t="str">
        <f t="shared" si="350"/>
        <v/>
      </c>
      <c r="W1190" s="63" t="str">
        <f t="shared" si="351"/>
        <v/>
      </c>
      <c r="X1190" s="63" t="str">
        <f t="shared" si="352"/>
        <v/>
      </c>
      <c r="Y1190" s="63" t="str">
        <f t="shared" si="353"/>
        <v/>
      </c>
      <c r="Z1190" s="63" t="str">
        <f t="shared" si="354"/>
        <v/>
      </c>
      <c r="AA1190" s="63" t="str">
        <f t="shared" si="355"/>
        <v/>
      </c>
      <c r="AB1190" s="37"/>
      <c r="AC1190" s="37"/>
      <c r="AD1190" s="37"/>
      <c r="AE1190" s="82" t="str">
        <f t="shared" si="356"/>
        <v/>
      </c>
      <c r="AF1190" s="82" t="str">
        <f t="shared" si="357"/>
        <v/>
      </c>
      <c r="AG1190" s="82" t="str">
        <f t="shared" si="358"/>
        <v/>
      </c>
      <c r="AH1190" s="125" t="str">
        <f t="shared" si="361"/>
        <v/>
      </c>
      <c r="AI1190" s="64" t="str">
        <f t="shared" si="359"/>
        <v/>
      </c>
      <c r="AJ1190" s="45" t="str">
        <f>IFERROR(IF(ISNUMBER('Opsparede løndele dec21-feb22'!K1188),AI1190+'Opsparede løndele dec21-feb22'!K1188,AI1190),"")</f>
        <v/>
      </c>
    </row>
    <row r="1191" spans="1:36" x14ac:dyDescent="0.25">
      <c r="A1191" s="50" t="str">
        <f t="shared" si="362"/>
        <v/>
      </c>
      <c r="B1191" s="5"/>
      <c r="C1191" s="6"/>
      <c r="D1191" s="7"/>
      <c r="E1191" s="8"/>
      <c r="F1191" s="8"/>
      <c r="G1191" s="58" t="str">
        <f t="shared" si="365"/>
        <v/>
      </c>
      <c r="H1191" s="58" t="str">
        <f t="shared" si="365"/>
        <v/>
      </c>
      <c r="I1191" s="58" t="str">
        <f t="shared" si="365"/>
        <v/>
      </c>
      <c r="K1191" s="100" t="str">
        <f t="shared" si="360"/>
        <v/>
      </c>
      <c r="U1191" s="101"/>
      <c r="V1191" s="63" t="str">
        <f t="shared" si="350"/>
        <v/>
      </c>
      <c r="W1191" s="63" t="str">
        <f t="shared" si="351"/>
        <v/>
      </c>
      <c r="X1191" s="63" t="str">
        <f t="shared" si="352"/>
        <v/>
      </c>
      <c r="Y1191" s="63" t="str">
        <f t="shared" si="353"/>
        <v/>
      </c>
      <c r="Z1191" s="63" t="str">
        <f t="shared" si="354"/>
        <v/>
      </c>
      <c r="AA1191" s="63" t="str">
        <f t="shared" si="355"/>
        <v/>
      </c>
      <c r="AB1191" s="37"/>
      <c r="AC1191" s="37"/>
      <c r="AD1191" s="37"/>
      <c r="AE1191" s="82" t="str">
        <f t="shared" si="356"/>
        <v/>
      </c>
      <c r="AF1191" s="82" t="str">
        <f t="shared" si="357"/>
        <v/>
      </c>
      <c r="AG1191" s="82" t="str">
        <f t="shared" si="358"/>
        <v/>
      </c>
      <c r="AH1191" s="125" t="str">
        <f t="shared" si="361"/>
        <v/>
      </c>
      <c r="AI1191" s="64" t="str">
        <f t="shared" si="359"/>
        <v/>
      </c>
      <c r="AJ1191" s="45" t="str">
        <f>IFERROR(IF(ISNUMBER('Opsparede løndele dec21-feb22'!K1189),AI1191+'Opsparede løndele dec21-feb22'!K1189,AI1191),"")</f>
        <v/>
      </c>
    </row>
    <row r="1192" spans="1:36" x14ac:dyDescent="0.25">
      <c r="A1192" s="50" t="str">
        <f t="shared" si="362"/>
        <v/>
      </c>
      <c r="B1192" s="5"/>
      <c r="C1192" s="6"/>
      <c r="D1192" s="7"/>
      <c r="E1192" s="8"/>
      <c r="F1192" s="8"/>
      <c r="G1192" s="58" t="str">
        <f t="shared" si="365"/>
        <v/>
      </c>
      <c r="H1192" s="58" t="str">
        <f t="shared" si="365"/>
        <v/>
      </c>
      <c r="I1192" s="58" t="str">
        <f t="shared" si="365"/>
        <v/>
      </c>
      <c r="K1192" s="100" t="str">
        <f t="shared" si="360"/>
        <v/>
      </c>
      <c r="U1192" s="101"/>
      <c r="V1192" s="63" t="str">
        <f t="shared" si="350"/>
        <v/>
      </c>
      <c r="W1192" s="63" t="str">
        <f t="shared" si="351"/>
        <v/>
      </c>
      <c r="X1192" s="63" t="str">
        <f t="shared" si="352"/>
        <v/>
      </c>
      <c r="Y1192" s="63" t="str">
        <f t="shared" si="353"/>
        <v/>
      </c>
      <c r="Z1192" s="63" t="str">
        <f t="shared" si="354"/>
        <v/>
      </c>
      <c r="AA1192" s="63" t="str">
        <f t="shared" si="355"/>
        <v/>
      </c>
      <c r="AB1192" s="37"/>
      <c r="AC1192" s="37"/>
      <c r="AD1192" s="37"/>
      <c r="AE1192" s="82" t="str">
        <f t="shared" si="356"/>
        <v/>
      </c>
      <c r="AF1192" s="82" t="str">
        <f t="shared" si="357"/>
        <v/>
      </c>
      <c r="AG1192" s="82" t="str">
        <f t="shared" si="358"/>
        <v/>
      </c>
      <c r="AH1192" s="125" t="str">
        <f t="shared" si="361"/>
        <v/>
      </c>
      <c r="AI1192" s="64" t="str">
        <f t="shared" si="359"/>
        <v/>
      </c>
      <c r="AJ1192" s="45" t="str">
        <f>IFERROR(IF(ISNUMBER('Opsparede løndele dec21-feb22'!K1190),AI1192+'Opsparede løndele dec21-feb22'!K1190,AI1192),"")</f>
        <v/>
      </c>
    </row>
    <row r="1193" spans="1:36" x14ac:dyDescent="0.25">
      <c r="A1193" s="50" t="str">
        <f t="shared" si="362"/>
        <v/>
      </c>
      <c r="B1193" s="5"/>
      <c r="C1193" s="6"/>
      <c r="D1193" s="7"/>
      <c r="E1193" s="8"/>
      <c r="F1193" s="8"/>
      <c r="G1193" s="58" t="str">
        <f t="shared" si="365"/>
        <v/>
      </c>
      <c r="H1193" s="58" t="str">
        <f t="shared" si="365"/>
        <v/>
      </c>
      <c r="I1193" s="58" t="str">
        <f t="shared" si="365"/>
        <v/>
      </c>
      <c r="K1193" s="100" t="str">
        <f t="shared" si="360"/>
        <v/>
      </c>
      <c r="U1193" s="101"/>
      <c r="V1193" s="63" t="str">
        <f t="shared" si="350"/>
        <v/>
      </c>
      <c r="W1193" s="63" t="str">
        <f t="shared" si="351"/>
        <v/>
      </c>
      <c r="X1193" s="63" t="str">
        <f t="shared" si="352"/>
        <v/>
      </c>
      <c r="Y1193" s="63" t="str">
        <f t="shared" si="353"/>
        <v/>
      </c>
      <c r="Z1193" s="63" t="str">
        <f t="shared" si="354"/>
        <v/>
      </c>
      <c r="AA1193" s="63" t="str">
        <f t="shared" si="355"/>
        <v/>
      </c>
      <c r="AB1193" s="37"/>
      <c r="AC1193" s="37"/>
      <c r="AD1193" s="37"/>
      <c r="AE1193" s="82" t="str">
        <f t="shared" si="356"/>
        <v/>
      </c>
      <c r="AF1193" s="82" t="str">
        <f t="shared" si="357"/>
        <v/>
      </c>
      <c r="AG1193" s="82" t="str">
        <f t="shared" si="358"/>
        <v/>
      </c>
      <c r="AH1193" s="125" t="str">
        <f t="shared" si="361"/>
        <v/>
      </c>
      <c r="AI1193" s="64" t="str">
        <f t="shared" si="359"/>
        <v/>
      </c>
      <c r="AJ1193" s="45" t="str">
        <f>IFERROR(IF(ISNUMBER('Opsparede løndele dec21-feb22'!K1191),AI1193+'Opsparede løndele dec21-feb22'!K1191,AI1193),"")</f>
        <v/>
      </c>
    </row>
    <row r="1194" spans="1:36" x14ac:dyDescent="0.25">
      <c r="A1194" s="50" t="str">
        <f t="shared" si="362"/>
        <v/>
      </c>
      <c r="B1194" s="5"/>
      <c r="C1194" s="6"/>
      <c r="D1194" s="7"/>
      <c r="E1194" s="8"/>
      <c r="F1194" s="8"/>
      <c r="G1194" s="58" t="str">
        <f t="shared" si="365"/>
        <v/>
      </c>
      <c r="H1194" s="58" t="str">
        <f t="shared" si="365"/>
        <v/>
      </c>
      <c r="I1194" s="58" t="str">
        <f t="shared" si="365"/>
        <v/>
      </c>
      <c r="K1194" s="100" t="str">
        <f t="shared" si="360"/>
        <v/>
      </c>
      <c r="U1194" s="101"/>
      <c r="V1194" s="63" t="str">
        <f t="shared" si="350"/>
        <v/>
      </c>
      <c r="W1194" s="63" t="str">
        <f t="shared" si="351"/>
        <v/>
      </c>
      <c r="X1194" s="63" t="str">
        <f t="shared" si="352"/>
        <v/>
      </c>
      <c r="Y1194" s="63" t="str">
        <f t="shared" si="353"/>
        <v/>
      </c>
      <c r="Z1194" s="63" t="str">
        <f t="shared" si="354"/>
        <v/>
      </c>
      <c r="AA1194" s="63" t="str">
        <f t="shared" si="355"/>
        <v/>
      </c>
      <c r="AB1194" s="37"/>
      <c r="AC1194" s="37"/>
      <c r="AD1194" s="37"/>
      <c r="AE1194" s="82" t="str">
        <f t="shared" si="356"/>
        <v/>
      </c>
      <c r="AF1194" s="82" t="str">
        <f t="shared" si="357"/>
        <v/>
      </c>
      <c r="AG1194" s="82" t="str">
        <f t="shared" si="358"/>
        <v/>
      </c>
      <c r="AH1194" s="125" t="str">
        <f t="shared" si="361"/>
        <v/>
      </c>
      <c r="AI1194" s="64" t="str">
        <f t="shared" si="359"/>
        <v/>
      </c>
      <c r="AJ1194" s="45" t="str">
        <f>IFERROR(IF(ISNUMBER('Opsparede løndele dec21-feb22'!K1192),AI1194+'Opsparede løndele dec21-feb22'!K1192,AI1194),"")</f>
        <v/>
      </c>
    </row>
    <row r="1195" spans="1:36" x14ac:dyDescent="0.25">
      <c r="A1195" s="50" t="str">
        <f t="shared" si="362"/>
        <v/>
      </c>
      <c r="B1195" s="5"/>
      <c r="C1195" s="6"/>
      <c r="D1195" s="7"/>
      <c r="E1195" s="8"/>
      <c r="F1195" s="8"/>
      <c r="G1195" s="58" t="str">
        <f t="shared" si="365"/>
        <v/>
      </c>
      <c r="H1195" s="58" t="str">
        <f t="shared" si="365"/>
        <v/>
      </c>
      <c r="I1195" s="58" t="str">
        <f t="shared" si="365"/>
        <v/>
      </c>
      <c r="K1195" s="100" t="str">
        <f t="shared" si="360"/>
        <v/>
      </c>
      <c r="U1195" s="101"/>
      <c r="V1195" s="63" t="str">
        <f t="shared" si="350"/>
        <v/>
      </c>
      <c r="W1195" s="63" t="str">
        <f t="shared" si="351"/>
        <v/>
      </c>
      <c r="X1195" s="63" t="str">
        <f t="shared" si="352"/>
        <v/>
      </c>
      <c r="Y1195" s="63" t="str">
        <f t="shared" si="353"/>
        <v/>
      </c>
      <c r="Z1195" s="63" t="str">
        <f t="shared" si="354"/>
        <v/>
      </c>
      <c r="AA1195" s="63" t="str">
        <f t="shared" si="355"/>
        <v/>
      </c>
      <c r="AB1195" s="37"/>
      <c r="AC1195" s="37"/>
      <c r="AD1195" s="37"/>
      <c r="AE1195" s="82" t="str">
        <f t="shared" si="356"/>
        <v/>
      </c>
      <c r="AF1195" s="82" t="str">
        <f t="shared" si="357"/>
        <v/>
      </c>
      <c r="AG1195" s="82" t="str">
        <f t="shared" si="358"/>
        <v/>
      </c>
      <c r="AH1195" s="125" t="str">
        <f t="shared" si="361"/>
        <v/>
      </c>
      <c r="AI1195" s="64" t="str">
        <f t="shared" si="359"/>
        <v/>
      </c>
      <c r="AJ1195" s="45" t="str">
        <f>IFERROR(IF(ISNUMBER('Opsparede løndele dec21-feb22'!K1193),AI1195+'Opsparede løndele dec21-feb22'!K1193,AI1195),"")</f>
        <v/>
      </c>
    </row>
    <row r="1196" spans="1:36" x14ac:dyDescent="0.25">
      <c r="A1196" s="50" t="str">
        <f t="shared" si="362"/>
        <v/>
      </c>
      <c r="B1196" s="5"/>
      <c r="C1196" s="6"/>
      <c r="D1196" s="7"/>
      <c r="E1196" s="8"/>
      <c r="F1196" s="8"/>
      <c r="G1196" s="58" t="str">
        <f t="shared" si="365"/>
        <v/>
      </c>
      <c r="H1196" s="58" t="str">
        <f t="shared" si="365"/>
        <v/>
      </c>
      <c r="I1196" s="58" t="str">
        <f t="shared" si="365"/>
        <v/>
      </c>
      <c r="K1196" s="100" t="str">
        <f t="shared" si="360"/>
        <v/>
      </c>
      <c r="U1196" s="101"/>
      <c r="V1196" s="63" t="str">
        <f t="shared" si="350"/>
        <v/>
      </c>
      <c r="W1196" s="63" t="str">
        <f t="shared" si="351"/>
        <v/>
      </c>
      <c r="X1196" s="63" t="str">
        <f t="shared" si="352"/>
        <v/>
      </c>
      <c r="Y1196" s="63" t="str">
        <f t="shared" si="353"/>
        <v/>
      </c>
      <c r="Z1196" s="63" t="str">
        <f t="shared" si="354"/>
        <v/>
      </c>
      <c r="AA1196" s="63" t="str">
        <f t="shared" si="355"/>
        <v/>
      </c>
      <c r="AB1196" s="37"/>
      <c r="AC1196" s="37"/>
      <c r="AD1196" s="37"/>
      <c r="AE1196" s="82" t="str">
        <f t="shared" si="356"/>
        <v/>
      </c>
      <c r="AF1196" s="82" t="str">
        <f t="shared" si="357"/>
        <v/>
      </c>
      <c r="AG1196" s="82" t="str">
        <f t="shared" si="358"/>
        <v/>
      </c>
      <c r="AH1196" s="125" t="str">
        <f t="shared" si="361"/>
        <v/>
      </c>
      <c r="AI1196" s="64" t="str">
        <f t="shared" si="359"/>
        <v/>
      </c>
      <c r="AJ1196" s="45" t="str">
        <f>IFERROR(IF(ISNUMBER('Opsparede løndele dec21-feb22'!K1194),AI1196+'Opsparede løndele dec21-feb22'!K1194,AI1196),"")</f>
        <v/>
      </c>
    </row>
    <row r="1197" spans="1:36" x14ac:dyDescent="0.25">
      <c r="A1197" s="50" t="str">
        <f t="shared" si="362"/>
        <v/>
      </c>
      <c r="B1197" s="5"/>
      <c r="C1197" s="6"/>
      <c r="D1197" s="7"/>
      <c r="E1197" s="8"/>
      <c r="F1197" s="8"/>
      <c r="G1197" s="58" t="str">
        <f t="shared" ref="G1197:I1206" si="366">IF(AND(ISNUMBER($E1197),ISNUMBER($F1197)),MAX(MIN(NETWORKDAYS(IF($E1197&lt;=VLOOKUP(G$6,Matrix_antal_dage,5,FALSE),VLOOKUP(G$6,Matrix_antal_dage,5,FALSE),$E1197),IF($F1197&gt;=VLOOKUP(G$6,Matrix_antal_dage,6,FALSE),VLOOKUP(G$6,Matrix_antal_dage,6,FALSE),$F1197),helligdage),VLOOKUP(G$6,Matrix_antal_dage,7,FALSE)),0),"")</f>
        <v/>
      </c>
      <c r="H1197" s="58" t="str">
        <f t="shared" si="366"/>
        <v/>
      </c>
      <c r="I1197" s="58" t="str">
        <f t="shared" si="366"/>
        <v/>
      </c>
      <c r="K1197" s="100" t="str">
        <f t="shared" si="360"/>
        <v/>
      </c>
      <c r="U1197" s="101"/>
      <c r="V1197" s="63" t="str">
        <f t="shared" si="350"/>
        <v/>
      </c>
      <c r="W1197" s="63" t="str">
        <f t="shared" si="351"/>
        <v/>
      </c>
      <c r="X1197" s="63" t="str">
        <f t="shared" si="352"/>
        <v/>
      </c>
      <c r="Y1197" s="63" t="str">
        <f t="shared" si="353"/>
        <v/>
      </c>
      <c r="Z1197" s="63" t="str">
        <f t="shared" si="354"/>
        <v/>
      </c>
      <c r="AA1197" s="63" t="str">
        <f t="shared" si="355"/>
        <v/>
      </c>
      <c r="AB1197" s="37"/>
      <c r="AC1197" s="37"/>
      <c r="AD1197" s="37"/>
      <c r="AE1197" s="82" t="str">
        <f t="shared" si="356"/>
        <v/>
      </c>
      <c r="AF1197" s="82" t="str">
        <f t="shared" si="357"/>
        <v/>
      </c>
      <c r="AG1197" s="82" t="str">
        <f t="shared" si="358"/>
        <v/>
      </c>
      <c r="AH1197" s="125" t="str">
        <f t="shared" si="361"/>
        <v/>
      </c>
      <c r="AI1197" s="64" t="str">
        <f t="shared" si="359"/>
        <v/>
      </c>
      <c r="AJ1197" s="45" t="str">
        <f>IFERROR(IF(ISNUMBER('Opsparede løndele dec21-feb22'!K1195),AI1197+'Opsparede løndele dec21-feb22'!K1195,AI1197),"")</f>
        <v/>
      </c>
    </row>
    <row r="1198" spans="1:36" x14ac:dyDescent="0.25">
      <c r="A1198" s="50" t="str">
        <f t="shared" si="362"/>
        <v/>
      </c>
      <c r="B1198" s="5"/>
      <c r="C1198" s="6"/>
      <c r="D1198" s="7"/>
      <c r="E1198" s="8"/>
      <c r="F1198" s="8"/>
      <c r="G1198" s="58" t="str">
        <f t="shared" si="366"/>
        <v/>
      </c>
      <c r="H1198" s="58" t="str">
        <f t="shared" si="366"/>
        <v/>
      </c>
      <c r="I1198" s="58" t="str">
        <f t="shared" si="366"/>
        <v/>
      </c>
      <c r="K1198" s="100" t="str">
        <f t="shared" si="360"/>
        <v/>
      </c>
      <c r="U1198" s="101"/>
      <c r="V1198" s="63" t="str">
        <f t="shared" si="350"/>
        <v/>
      </c>
      <c r="W1198" s="63" t="str">
        <f t="shared" si="351"/>
        <v/>
      </c>
      <c r="X1198" s="63" t="str">
        <f t="shared" si="352"/>
        <v/>
      </c>
      <c r="Y1198" s="63" t="str">
        <f t="shared" si="353"/>
        <v/>
      </c>
      <c r="Z1198" s="63" t="str">
        <f t="shared" si="354"/>
        <v/>
      </c>
      <c r="AA1198" s="63" t="str">
        <f t="shared" si="355"/>
        <v/>
      </c>
      <c r="AB1198" s="37"/>
      <c r="AC1198" s="37"/>
      <c r="AD1198" s="37"/>
      <c r="AE1198" s="82" t="str">
        <f t="shared" si="356"/>
        <v/>
      </c>
      <c r="AF1198" s="82" t="str">
        <f t="shared" si="357"/>
        <v/>
      </c>
      <c r="AG1198" s="82" t="str">
        <f t="shared" si="358"/>
        <v/>
      </c>
      <c r="AH1198" s="125" t="str">
        <f t="shared" si="361"/>
        <v/>
      </c>
      <c r="AI1198" s="64" t="str">
        <f t="shared" si="359"/>
        <v/>
      </c>
      <c r="AJ1198" s="45" t="str">
        <f>IFERROR(IF(ISNUMBER('Opsparede løndele dec21-feb22'!K1196),AI1198+'Opsparede løndele dec21-feb22'!K1196,AI1198),"")</f>
        <v/>
      </c>
    </row>
    <row r="1199" spans="1:36" x14ac:dyDescent="0.25">
      <c r="A1199" s="50" t="str">
        <f t="shared" si="362"/>
        <v/>
      </c>
      <c r="B1199" s="5"/>
      <c r="C1199" s="6"/>
      <c r="D1199" s="7"/>
      <c r="E1199" s="8"/>
      <c r="F1199" s="8"/>
      <c r="G1199" s="58" t="str">
        <f t="shared" si="366"/>
        <v/>
      </c>
      <c r="H1199" s="58" t="str">
        <f t="shared" si="366"/>
        <v/>
      </c>
      <c r="I1199" s="58" t="str">
        <f t="shared" si="366"/>
        <v/>
      </c>
      <c r="K1199" s="100" t="str">
        <f t="shared" si="360"/>
        <v/>
      </c>
      <c r="U1199" s="101"/>
      <c r="V1199" s="63" t="str">
        <f t="shared" si="350"/>
        <v/>
      </c>
      <c r="W1199" s="63" t="str">
        <f t="shared" si="351"/>
        <v/>
      </c>
      <c r="X1199" s="63" t="str">
        <f t="shared" si="352"/>
        <v/>
      </c>
      <c r="Y1199" s="63" t="str">
        <f t="shared" si="353"/>
        <v/>
      </c>
      <c r="Z1199" s="63" t="str">
        <f t="shared" si="354"/>
        <v/>
      </c>
      <c r="AA1199" s="63" t="str">
        <f t="shared" si="355"/>
        <v/>
      </c>
      <c r="AB1199" s="37"/>
      <c r="AC1199" s="37"/>
      <c r="AD1199" s="37"/>
      <c r="AE1199" s="82" t="str">
        <f t="shared" si="356"/>
        <v/>
      </c>
      <c r="AF1199" s="82" t="str">
        <f t="shared" si="357"/>
        <v/>
      </c>
      <c r="AG1199" s="82" t="str">
        <f t="shared" si="358"/>
        <v/>
      </c>
      <c r="AH1199" s="125" t="str">
        <f t="shared" si="361"/>
        <v/>
      </c>
      <c r="AI1199" s="64" t="str">
        <f t="shared" si="359"/>
        <v/>
      </c>
      <c r="AJ1199" s="45" t="str">
        <f>IFERROR(IF(ISNUMBER('Opsparede løndele dec21-feb22'!K1197),AI1199+'Opsparede løndele dec21-feb22'!K1197,AI1199),"")</f>
        <v/>
      </c>
    </row>
    <row r="1200" spans="1:36" x14ac:dyDescent="0.25">
      <c r="A1200" s="50" t="str">
        <f t="shared" si="362"/>
        <v/>
      </c>
      <c r="B1200" s="5"/>
      <c r="C1200" s="6"/>
      <c r="D1200" s="7"/>
      <c r="E1200" s="8"/>
      <c r="F1200" s="8"/>
      <c r="G1200" s="58" t="str">
        <f t="shared" si="366"/>
        <v/>
      </c>
      <c r="H1200" s="58" t="str">
        <f t="shared" si="366"/>
        <v/>
      </c>
      <c r="I1200" s="58" t="str">
        <f t="shared" si="366"/>
        <v/>
      </c>
      <c r="K1200" s="100" t="str">
        <f t="shared" si="360"/>
        <v/>
      </c>
      <c r="U1200" s="101"/>
      <c r="V1200" s="63" t="str">
        <f t="shared" si="350"/>
        <v/>
      </c>
      <c r="W1200" s="63" t="str">
        <f t="shared" si="351"/>
        <v/>
      </c>
      <c r="X1200" s="63" t="str">
        <f t="shared" si="352"/>
        <v/>
      </c>
      <c r="Y1200" s="63" t="str">
        <f t="shared" si="353"/>
        <v/>
      </c>
      <c r="Z1200" s="63" t="str">
        <f t="shared" si="354"/>
        <v/>
      </c>
      <c r="AA1200" s="63" t="str">
        <f t="shared" si="355"/>
        <v/>
      </c>
      <c r="AB1200" s="37"/>
      <c r="AC1200" s="37"/>
      <c r="AD1200" s="37"/>
      <c r="AE1200" s="82" t="str">
        <f t="shared" si="356"/>
        <v/>
      </c>
      <c r="AF1200" s="82" t="str">
        <f t="shared" si="357"/>
        <v/>
      </c>
      <c r="AG1200" s="82" t="str">
        <f t="shared" si="358"/>
        <v/>
      </c>
      <c r="AH1200" s="125" t="str">
        <f t="shared" si="361"/>
        <v/>
      </c>
      <c r="AI1200" s="64" t="str">
        <f t="shared" si="359"/>
        <v/>
      </c>
      <c r="AJ1200" s="45" t="str">
        <f>IFERROR(IF(ISNUMBER('Opsparede løndele dec21-feb22'!K1198),AI1200+'Opsparede løndele dec21-feb22'!K1198,AI1200),"")</f>
        <v/>
      </c>
    </row>
    <row r="1201" spans="1:36" x14ac:dyDescent="0.25">
      <c r="A1201" s="50" t="str">
        <f t="shared" si="362"/>
        <v/>
      </c>
      <c r="B1201" s="5"/>
      <c r="C1201" s="6"/>
      <c r="D1201" s="7"/>
      <c r="E1201" s="8"/>
      <c r="F1201" s="8"/>
      <c r="G1201" s="58" t="str">
        <f t="shared" si="366"/>
        <v/>
      </c>
      <c r="H1201" s="58" t="str">
        <f t="shared" si="366"/>
        <v/>
      </c>
      <c r="I1201" s="58" t="str">
        <f t="shared" si="366"/>
        <v/>
      </c>
      <c r="K1201" s="100" t="str">
        <f t="shared" si="360"/>
        <v/>
      </c>
      <c r="U1201" s="101"/>
      <c r="V1201" s="63" t="str">
        <f t="shared" si="350"/>
        <v/>
      </c>
      <c r="W1201" s="63" t="str">
        <f t="shared" si="351"/>
        <v/>
      </c>
      <c r="X1201" s="63" t="str">
        <f t="shared" si="352"/>
        <v/>
      </c>
      <c r="Y1201" s="63" t="str">
        <f t="shared" si="353"/>
        <v/>
      </c>
      <c r="Z1201" s="63" t="str">
        <f t="shared" si="354"/>
        <v/>
      </c>
      <c r="AA1201" s="63" t="str">
        <f t="shared" si="355"/>
        <v/>
      </c>
      <c r="AB1201" s="37"/>
      <c r="AC1201" s="37"/>
      <c r="AD1201" s="37"/>
      <c r="AE1201" s="82" t="str">
        <f t="shared" si="356"/>
        <v/>
      </c>
      <c r="AF1201" s="82" t="str">
        <f t="shared" si="357"/>
        <v/>
      </c>
      <c r="AG1201" s="82" t="str">
        <f t="shared" si="358"/>
        <v/>
      </c>
      <c r="AH1201" s="125" t="str">
        <f t="shared" si="361"/>
        <v/>
      </c>
      <c r="AI1201" s="64" t="str">
        <f t="shared" si="359"/>
        <v/>
      </c>
      <c r="AJ1201" s="45" t="str">
        <f>IFERROR(IF(ISNUMBER('Opsparede løndele dec21-feb22'!K1199),AI1201+'Opsparede løndele dec21-feb22'!K1199,AI1201),"")</f>
        <v/>
      </c>
    </row>
    <row r="1202" spans="1:36" x14ac:dyDescent="0.25">
      <c r="A1202" s="50" t="str">
        <f t="shared" si="362"/>
        <v/>
      </c>
      <c r="B1202" s="5"/>
      <c r="C1202" s="6"/>
      <c r="D1202" s="7"/>
      <c r="E1202" s="8"/>
      <c r="F1202" s="8"/>
      <c r="G1202" s="58" t="str">
        <f t="shared" si="366"/>
        <v/>
      </c>
      <c r="H1202" s="58" t="str">
        <f t="shared" si="366"/>
        <v/>
      </c>
      <c r="I1202" s="58" t="str">
        <f t="shared" si="366"/>
        <v/>
      </c>
      <c r="K1202" s="100" t="str">
        <f t="shared" si="360"/>
        <v/>
      </c>
      <c r="U1202" s="101"/>
      <c r="V1202" s="63" t="str">
        <f t="shared" si="350"/>
        <v/>
      </c>
      <c r="W1202" s="63" t="str">
        <f t="shared" si="351"/>
        <v/>
      </c>
      <c r="X1202" s="63" t="str">
        <f t="shared" si="352"/>
        <v/>
      </c>
      <c r="Y1202" s="63" t="str">
        <f t="shared" si="353"/>
        <v/>
      </c>
      <c r="Z1202" s="63" t="str">
        <f t="shared" si="354"/>
        <v/>
      </c>
      <c r="AA1202" s="63" t="str">
        <f t="shared" si="355"/>
        <v/>
      </c>
      <c r="AB1202" s="37"/>
      <c r="AC1202" s="37"/>
      <c r="AD1202" s="37"/>
      <c r="AE1202" s="82" t="str">
        <f t="shared" si="356"/>
        <v/>
      </c>
      <c r="AF1202" s="82" t="str">
        <f t="shared" si="357"/>
        <v/>
      </c>
      <c r="AG1202" s="82" t="str">
        <f t="shared" si="358"/>
        <v/>
      </c>
      <c r="AH1202" s="125" t="str">
        <f t="shared" si="361"/>
        <v/>
      </c>
      <c r="AI1202" s="64" t="str">
        <f t="shared" si="359"/>
        <v/>
      </c>
      <c r="AJ1202" s="45" t="str">
        <f>IFERROR(IF(ISNUMBER('Opsparede løndele dec21-feb22'!K1200),AI1202+'Opsparede løndele dec21-feb22'!K1200,AI1202),"")</f>
        <v/>
      </c>
    </row>
    <row r="1203" spans="1:36" x14ac:dyDescent="0.25">
      <c r="A1203" s="50" t="str">
        <f t="shared" si="362"/>
        <v/>
      </c>
      <c r="B1203" s="5"/>
      <c r="C1203" s="6"/>
      <c r="D1203" s="7"/>
      <c r="E1203" s="8"/>
      <c r="F1203" s="8"/>
      <c r="G1203" s="58" t="str">
        <f t="shared" si="366"/>
        <v/>
      </c>
      <c r="H1203" s="58" t="str">
        <f t="shared" si="366"/>
        <v/>
      </c>
      <c r="I1203" s="58" t="str">
        <f t="shared" si="366"/>
        <v/>
      </c>
      <c r="K1203" s="100" t="str">
        <f t="shared" si="360"/>
        <v/>
      </c>
      <c r="U1203" s="101"/>
      <c r="V1203" s="63" t="str">
        <f t="shared" si="350"/>
        <v/>
      </c>
      <c r="W1203" s="63" t="str">
        <f t="shared" si="351"/>
        <v/>
      </c>
      <c r="X1203" s="63" t="str">
        <f t="shared" si="352"/>
        <v/>
      </c>
      <c r="Y1203" s="63" t="str">
        <f t="shared" si="353"/>
        <v/>
      </c>
      <c r="Z1203" s="63" t="str">
        <f t="shared" si="354"/>
        <v/>
      </c>
      <c r="AA1203" s="63" t="str">
        <f t="shared" si="355"/>
        <v/>
      </c>
      <c r="AB1203" s="37"/>
      <c r="AC1203" s="37"/>
      <c r="AD1203" s="37"/>
      <c r="AE1203" s="82" t="str">
        <f t="shared" si="356"/>
        <v/>
      </c>
      <c r="AF1203" s="82" t="str">
        <f t="shared" si="357"/>
        <v/>
      </c>
      <c r="AG1203" s="82" t="str">
        <f t="shared" si="358"/>
        <v/>
      </c>
      <c r="AH1203" s="125" t="str">
        <f t="shared" si="361"/>
        <v/>
      </c>
      <c r="AI1203" s="64" t="str">
        <f t="shared" si="359"/>
        <v/>
      </c>
      <c r="AJ1203" s="45" t="str">
        <f>IFERROR(IF(ISNUMBER('Opsparede løndele dec21-feb22'!K1201),AI1203+'Opsparede løndele dec21-feb22'!K1201,AI1203),"")</f>
        <v/>
      </c>
    </row>
    <row r="1204" spans="1:36" x14ac:dyDescent="0.25">
      <c r="A1204" s="50" t="str">
        <f t="shared" si="362"/>
        <v/>
      </c>
      <c r="B1204" s="5"/>
      <c r="C1204" s="6"/>
      <c r="D1204" s="7"/>
      <c r="E1204" s="8"/>
      <c r="F1204" s="8"/>
      <c r="G1204" s="58" t="str">
        <f t="shared" si="366"/>
        <v/>
      </c>
      <c r="H1204" s="58" t="str">
        <f t="shared" si="366"/>
        <v/>
      </c>
      <c r="I1204" s="58" t="str">
        <f t="shared" si="366"/>
        <v/>
      </c>
      <c r="K1204" s="100" t="str">
        <f t="shared" si="360"/>
        <v/>
      </c>
      <c r="U1204" s="101"/>
      <c r="V1204" s="63" t="str">
        <f t="shared" si="350"/>
        <v/>
      </c>
      <c r="W1204" s="63" t="str">
        <f t="shared" si="351"/>
        <v/>
      </c>
      <c r="X1204" s="63" t="str">
        <f t="shared" si="352"/>
        <v/>
      </c>
      <c r="Y1204" s="63" t="str">
        <f t="shared" si="353"/>
        <v/>
      </c>
      <c r="Z1204" s="63" t="str">
        <f t="shared" si="354"/>
        <v/>
      </c>
      <c r="AA1204" s="63" t="str">
        <f t="shared" si="355"/>
        <v/>
      </c>
      <c r="AB1204" s="37"/>
      <c r="AC1204" s="37"/>
      <c r="AD1204" s="37"/>
      <c r="AE1204" s="82" t="str">
        <f t="shared" si="356"/>
        <v/>
      </c>
      <c r="AF1204" s="82" t="str">
        <f t="shared" si="357"/>
        <v/>
      </c>
      <c r="AG1204" s="82" t="str">
        <f t="shared" si="358"/>
        <v/>
      </c>
      <c r="AH1204" s="125" t="str">
        <f t="shared" si="361"/>
        <v/>
      </c>
      <c r="AI1204" s="64" t="str">
        <f t="shared" si="359"/>
        <v/>
      </c>
      <c r="AJ1204" s="45" t="str">
        <f>IFERROR(IF(ISNUMBER('Opsparede løndele dec21-feb22'!K1202),AI1204+'Opsparede løndele dec21-feb22'!K1202,AI1204),"")</f>
        <v/>
      </c>
    </row>
    <row r="1205" spans="1:36" x14ac:dyDescent="0.25">
      <c r="A1205" s="50" t="str">
        <f t="shared" si="362"/>
        <v/>
      </c>
      <c r="B1205" s="5"/>
      <c r="C1205" s="6"/>
      <c r="D1205" s="7"/>
      <c r="E1205" s="8"/>
      <c r="F1205" s="8"/>
      <c r="G1205" s="58" t="str">
        <f t="shared" si="366"/>
        <v/>
      </c>
      <c r="H1205" s="58" t="str">
        <f t="shared" si="366"/>
        <v/>
      </c>
      <c r="I1205" s="58" t="str">
        <f t="shared" si="366"/>
        <v/>
      </c>
      <c r="K1205" s="100" t="str">
        <f t="shared" si="360"/>
        <v/>
      </c>
      <c r="U1205" s="101"/>
      <c r="V1205" s="63" t="str">
        <f t="shared" si="350"/>
        <v/>
      </c>
      <c r="W1205" s="63" t="str">
        <f t="shared" si="351"/>
        <v/>
      </c>
      <c r="X1205" s="63" t="str">
        <f t="shared" si="352"/>
        <v/>
      </c>
      <c r="Y1205" s="63" t="str">
        <f t="shared" si="353"/>
        <v/>
      </c>
      <c r="Z1205" s="63" t="str">
        <f t="shared" si="354"/>
        <v/>
      </c>
      <c r="AA1205" s="63" t="str">
        <f t="shared" si="355"/>
        <v/>
      </c>
      <c r="AB1205" s="37"/>
      <c r="AC1205" s="37"/>
      <c r="AD1205" s="37"/>
      <c r="AE1205" s="82" t="str">
        <f t="shared" si="356"/>
        <v/>
      </c>
      <c r="AF1205" s="82" t="str">
        <f t="shared" si="357"/>
        <v/>
      </c>
      <c r="AG1205" s="82" t="str">
        <f t="shared" si="358"/>
        <v/>
      </c>
      <c r="AH1205" s="125" t="str">
        <f t="shared" si="361"/>
        <v/>
      </c>
      <c r="AI1205" s="64" t="str">
        <f t="shared" si="359"/>
        <v/>
      </c>
      <c r="AJ1205" s="45" t="str">
        <f>IFERROR(IF(ISNUMBER('Opsparede løndele dec21-feb22'!K1203),AI1205+'Opsparede løndele dec21-feb22'!K1203,AI1205),"")</f>
        <v/>
      </c>
    </row>
    <row r="1206" spans="1:36" x14ac:dyDescent="0.25">
      <c r="A1206" s="50" t="str">
        <f t="shared" si="362"/>
        <v/>
      </c>
      <c r="B1206" s="5"/>
      <c r="C1206" s="6"/>
      <c r="D1206" s="7"/>
      <c r="E1206" s="8"/>
      <c r="F1206" s="8"/>
      <c r="G1206" s="58" t="str">
        <f t="shared" si="366"/>
        <v/>
      </c>
      <c r="H1206" s="58" t="str">
        <f t="shared" si="366"/>
        <v/>
      </c>
      <c r="I1206" s="58" t="str">
        <f t="shared" si="366"/>
        <v/>
      </c>
      <c r="K1206" s="100" t="str">
        <f t="shared" si="360"/>
        <v/>
      </c>
      <c r="U1206" s="101"/>
      <c r="V1206" s="63" t="str">
        <f t="shared" si="350"/>
        <v/>
      </c>
      <c r="W1206" s="63" t="str">
        <f t="shared" si="351"/>
        <v/>
      </c>
      <c r="X1206" s="63" t="str">
        <f t="shared" si="352"/>
        <v/>
      </c>
      <c r="Y1206" s="63" t="str">
        <f t="shared" si="353"/>
        <v/>
      </c>
      <c r="Z1206" s="63" t="str">
        <f t="shared" si="354"/>
        <v/>
      </c>
      <c r="AA1206" s="63" t="str">
        <f t="shared" si="355"/>
        <v/>
      </c>
      <c r="AB1206" s="37"/>
      <c r="AC1206" s="37"/>
      <c r="AD1206" s="37"/>
      <c r="AE1206" s="82" t="str">
        <f t="shared" si="356"/>
        <v/>
      </c>
      <c r="AF1206" s="82" t="str">
        <f t="shared" si="357"/>
        <v/>
      </c>
      <c r="AG1206" s="82" t="str">
        <f t="shared" si="358"/>
        <v/>
      </c>
      <c r="AH1206" s="125" t="str">
        <f t="shared" si="361"/>
        <v/>
      </c>
      <c r="AI1206" s="64" t="str">
        <f t="shared" si="359"/>
        <v/>
      </c>
      <c r="AJ1206" s="45" t="str">
        <f>IFERROR(IF(ISNUMBER('Opsparede løndele dec21-feb22'!K1204),AI1206+'Opsparede løndele dec21-feb22'!K1204,AI1206),"")</f>
        <v/>
      </c>
    </row>
    <row r="1207" spans="1:36" x14ac:dyDescent="0.25">
      <c r="A1207" s="50" t="str">
        <f t="shared" si="362"/>
        <v/>
      </c>
      <c r="B1207" s="5"/>
      <c r="C1207" s="6"/>
      <c r="D1207" s="7"/>
      <c r="E1207" s="8"/>
      <c r="F1207" s="8"/>
      <c r="G1207" s="58" t="str">
        <f t="shared" ref="G1207:I1216" si="367">IF(AND(ISNUMBER($E1207),ISNUMBER($F1207)),MAX(MIN(NETWORKDAYS(IF($E1207&lt;=VLOOKUP(G$6,Matrix_antal_dage,5,FALSE),VLOOKUP(G$6,Matrix_antal_dage,5,FALSE),$E1207),IF($F1207&gt;=VLOOKUP(G$6,Matrix_antal_dage,6,FALSE),VLOOKUP(G$6,Matrix_antal_dage,6,FALSE),$F1207),helligdage),VLOOKUP(G$6,Matrix_antal_dage,7,FALSE)),0),"")</f>
        <v/>
      </c>
      <c r="H1207" s="58" t="str">
        <f t="shared" si="367"/>
        <v/>
      </c>
      <c r="I1207" s="58" t="str">
        <f t="shared" si="367"/>
        <v/>
      </c>
      <c r="K1207" s="100" t="str">
        <f t="shared" si="360"/>
        <v/>
      </c>
      <c r="U1207" s="101"/>
      <c r="V1207" s="63" t="str">
        <f t="shared" si="350"/>
        <v/>
      </c>
      <c r="W1207" s="63" t="str">
        <f t="shared" si="351"/>
        <v/>
      </c>
      <c r="X1207" s="63" t="str">
        <f t="shared" si="352"/>
        <v/>
      </c>
      <c r="Y1207" s="63" t="str">
        <f t="shared" si="353"/>
        <v/>
      </c>
      <c r="Z1207" s="63" t="str">
        <f t="shared" si="354"/>
        <v/>
      </c>
      <c r="AA1207" s="63" t="str">
        <f t="shared" si="355"/>
        <v/>
      </c>
      <c r="AB1207" s="37"/>
      <c r="AC1207" s="37"/>
      <c r="AD1207" s="37"/>
      <c r="AE1207" s="82" t="str">
        <f t="shared" si="356"/>
        <v/>
      </c>
      <c r="AF1207" s="82" t="str">
        <f t="shared" si="357"/>
        <v/>
      </c>
      <c r="AG1207" s="82" t="str">
        <f t="shared" si="358"/>
        <v/>
      </c>
      <c r="AH1207" s="125" t="str">
        <f t="shared" si="361"/>
        <v/>
      </c>
      <c r="AI1207" s="64" t="str">
        <f t="shared" si="359"/>
        <v/>
      </c>
      <c r="AJ1207" s="45" t="str">
        <f>IFERROR(IF(ISNUMBER('Opsparede løndele dec21-feb22'!K1205),AI1207+'Opsparede løndele dec21-feb22'!K1205,AI1207),"")</f>
        <v/>
      </c>
    </row>
    <row r="1208" spans="1:36" x14ac:dyDescent="0.25">
      <c r="A1208" s="50" t="str">
        <f t="shared" si="362"/>
        <v/>
      </c>
      <c r="B1208" s="5"/>
      <c r="C1208" s="6"/>
      <c r="D1208" s="7"/>
      <c r="E1208" s="8"/>
      <c r="F1208" s="8"/>
      <c r="G1208" s="58" t="str">
        <f t="shared" si="367"/>
        <v/>
      </c>
      <c r="H1208" s="58" t="str">
        <f t="shared" si="367"/>
        <v/>
      </c>
      <c r="I1208" s="58" t="str">
        <f t="shared" si="367"/>
        <v/>
      </c>
      <c r="K1208" s="100" t="str">
        <f t="shared" si="360"/>
        <v/>
      </c>
      <c r="U1208" s="101"/>
      <c r="V1208" s="63" t="str">
        <f t="shared" si="350"/>
        <v/>
      </c>
      <c r="W1208" s="63" t="str">
        <f t="shared" si="351"/>
        <v/>
      </c>
      <c r="X1208" s="63" t="str">
        <f t="shared" si="352"/>
        <v/>
      </c>
      <c r="Y1208" s="63" t="str">
        <f t="shared" si="353"/>
        <v/>
      </c>
      <c r="Z1208" s="63" t="str">
        <f t="shared" si="354"/>
        <v/>
      </c>
      <c r="AA1208" s="63" t="str">
        <f t="shared" si="355"/>
        <v/>
      </c>
      <c r="AB1208" s="37"/>
      <c r="AC1208" s="37"/>
      <c r="AD1208" s="37"/>
      <c r="AE1208" s="82" t="str">
        <f t="shared" si="356"/>
        <v/>
      </c>
      <c r="AF1208" s="82" t="str">
        <f t="shared" si="357"/>
        <v/>
      </c>
      <c r="AG1208" s="82" t="str">
        <f t="shared" si="358"/>
        <v/>
      </c>
      <c r="AH1208" s="125" t="str">
        <f t="shared" si="361"/>
        <v/>
      </c>
      <c r="AI1208" s="64" t="str">
        <f t="shared" si="359"/>
        <v/>
      </c>
      <c r="AJ1208" s="45" t="str">
        <f>IFERROR(IF(ISNUMBER('Opsparede løndele dec21-feb22'!K1206),AI1208+'Opsparede løndele dec21-feb22'!K1206,AI1208),"")</f>
        <v/>
      </c>
    </row>
    <row r="1209" spans="1:36" x14ac:dyDescent="0.25">
      <c r="A1209" s="50" t="str">
        <f t="shared" si="362"/>
        <v/>
      </c>
      <c r="B1209" s="5"/>
      <c r="C1209" s="6"/>
      <c r="D1209" s="7"/>
      <c r="E1209" s="8"/>
      <c r="F1209" s="8"/>
      <c r="G1209" s="58" t="str">
        <f t="shared" si="367"/>
        <v/>
      </c>
      <c r="H1209" s="58" t="str">
        <f t="shared" si="367"/>
        <v/>
      </c>
      <c r="I1209" s="58" t="str">
        <f t="shared" si="367"/>
        <v/>
      </c>
      <c r="K1209" s="100" t="str">
        <f t="shared" si="360"/>
        <v/>
      </c>
      <c r="U1209" s="101"/>
      <c r="V1209" s="63" t="str">
        <f t="shared" si="350"/>
        <v/>
      </c>
      <c r="W1209" s="63" t="str">
        <f t="shared" si="351"/>
        <v/>
      </c>
      <c r="X1209" s="63" t="str">
        <f t="shared" si="352"/>
        <v/>
      </c>
      <c r="Y1209" s="63" t="str">
        <f t="shared" si="353"/>
        <v/>
      </c>
      <c r="Z1209" s="63" t="str">
        <f t="shared" si="354"/>
        <v/>
      </c>
      <c r="AA1209" s="63" t="str">
        <f t="shared" si="355"/>
        <v/>
      </c>
      <c r="AB1209" s="37"/>
      <c r="AC1209" s="37"/>
      <c r="AD1209" s="37"/>
      <c r="AE1209" s="82" t="str">
        <f t="shared" si="356"/>
        <v/>
      </c>
      <c r="AF1209" s="82" t="str">
        <f t="shared" si="357"/>
        <v/>
      </c>
      <c r="AG1209" s="82" t="str">
        <f t="shared" si="358"/>
        <v/>
      </c>
      <c r="AH1209" s="125" t="str">
        <f t="shared" si="361"/>
        <v/>
      </c>
      <c r="AI1209" s="64" t="str">
        <f t="shared" si="359"/>
        <v/>
      </c>
      <c r="AJ1209" s="45" t="str">
        <f>IFERROR(IF(ISNUMBER('Opsparede løndele dec21-feb22'!K1207),AI1209+'Opsparede løndele dec21-feb22'!K1207,AI1209),"")</f>
        <v/>
      </c>
    </row>
    <row r="1210" spans="1:36" x14ac:dyDescent="0.25">
      <c r="A1210" s="50" t="str">
        <f t="shared" si="362"/>
        <v/>
      </c>
      <c r="B1210" s="5"/>
      <c r="C1210" s="6"/>
      <c r="D1210" s="7"/>
      <c r="E1210" s="8"/>
      <c r="F1210" s="8"/>
      <c r="G1210" s="58" t="str">
        <f t="shared" si="367"/>
        <v/>
      </c>
      <c r="H1210" s="58" t="str">
        <f t="shared" si="367"/>
        <v/>
      </c>
      <c r="I1210" s="58" t="str">
        <f t="shared" si="367"/>
        <v/>
      </c>
      <c r="K1210" s="100" t="str">
        <f t="shared" si="360"/>
        <v/>
      </c>
      <c r="U1210" s="101"/>
      <c r="V1210" s="63" t="str">
        <f t="shared" si="350"/>
        <v/>
      </c>
      <c r="W1210" s="63" t="str">
        <f t="shared" si="351"/>
        <v/>
      </c>
      <c r="X1210" s="63" t="str">
        <f t="shared" si="352"/>
        <v/>
      </c>
      <c r="Y1210" s="63" t="str">
        <f t="shared" si="353"/>
        <v/>
      </c>
      <c r="Z1210" s="63" t="str">
        <f t="shared" si="354"/>
        <v/>
      </c>
      <c r="AA1210" s="63" t="str">
        <f t="shared" si="355"/>
        <v/>
      </c>
      <c r="AB1210" s="37"/>
      <c r="AC1210" s="37"/>
      <c r="AD1210" s="37"/>
      <c r="AE1210" s="82" t="str">
        <f t="shared" si="356"/>
        <v/>
      </c>
      <c r="AF1210" s="82" t="str">
        <f t="shared" si="357"/>
        <v/>
      </c>
      <c r="AG1210" s="82" t="str">
        <f t="shared" si="358"/>
        <v/>
      </c>
      <c r="AH1210" s="125" t="str">
        <f t="shared" si="361"/>
        <v/>
      </c>
      <c r="AI1210" s="64" t="str">
        <f t="shared" si="359"/>
        <v/>
      </c>
      <c r="AJ1210" s="45" t="str">
        <f>IFERROR(IF(ISNUMBER('Opsparede løndele dec21-feb22'!K1208),AI1210+'Opsparede løndele dec21-feb22'!K1208,AI1210),"")</f>
        <v/>
      </c>
    </row>
    <row r="1211" spans="1:36" x14ac:dyDescent="0.25">
      <c r="A1211" s="50" t="str">
        <f t="shared" si="362"/>
        <v/>
      </c>
      <c r="B1211" s="5"/>
      <c r="C1211" s="6"/>
      <c r="D1211" s="7"/>
      <c r="E1211" s="8"/>
      <c r="F1211" s="8"/>
      <c r="G1211" s="58" t="str">
        <f t="shared" si="367"/>
        <v/>
      </c>
      <c r="H1211" s="58" t="str">
        <f t="shared" si="367"/>
        <v/>
      </c>
      <c r="I1211" s="58" t="str">
        <f t="shared" si="367"/>
        <v/>
      </c>
      <c r="K1211" s="100" t="str">
        <f t="shared" si="360"/>
        <v/>
      </c>
      <c r="U1211" s="101"/>
      <c r="V1211" s="63" t="str">
        <f t="shared" si="350"/>
        <v/>
      </c>
      <c r="W1211" s="63" t="str">
        <f t="shared" si="351"/>
        <v/>
      </c>
      <c r="X1211" s="63" t="str">
        <f t="shared" si="352"/>
        <v/>
      </c>
      <c r="Y1211" s="63" t="str">
        <f t="shared" si="353"/>
        <v/>
      </c>
      <c r="Z1211" s="63" t="str">
        <f t="shared" si="354"/>
        <v/>
      </c>
      <c r="AA1211" s="63" t="str">
        <f t="shared" si="355"/>
        <v/>
      </c>
      <c r="AB1211" s="37"/>
      <c r="AC1211" s="37"/>
      <c r="AD1211" s="37"/>
      <c r="AE1211" s="82" t="str">
        <f t="shared" si="356"/>
        <v/>
      </c>
      <c r="AF1211" s="82" t="str">
        <f t="shared" si="357"/>
        <v/>
      </c>
      <c r="AG1211" s="82" t="str">
        <f t="shared" si="358"/>
        <v/>
      </c>
      <c r="AH1211" s="125" t="str">
        <f t="shared" si="361"/>
        <v/>
      </c>
      <c r="AI1211" s="64" t="str">
        <f t="shared" si="359"/>
        <v/>
      </c>
      <c r="AJ1211" s="45" t="str">
        <f>IFERROR(IF(ISNUMBER('Opsparede løndele dec21-feb22'!K1209),AI1211+'Opsparede løndele dec21-feb22'!K1209,AI1211),"")</f>
        <v/>
      </c>
    </row>
    <row r="1212" spans="1:36" x14ac:dyDescent="0.25">
      <c r="A1212" s="50" t="str">
        <f t="shared" si="362"/>
        <v/>
      </c>
      <c r="B1212" s="5"/>
      <c r="C1212" s="6"/>
      <c r="D1212" s="7"/>
      <c r="E1212" s="8"/>
      <c r="F1212" s="8"/>
      <c r="G1212" s="58" t="str">
        <f t="shared" si="367"/>
        <v/>
      </c>
      <c r="H1212" s="58" t="str">
        <f t="shared" si="367"/>
        <v/>
      </c>
      <c r="I1212" s="58" t="str">
        <f t="shared" si="367"/>
        <v/>
      </c>
      <c r="K1212" s="100" t="str">
        <f t="shared" si="360"/>
        <v/>
      </c>
      <c r="U1212" s="101"/>
      <c r="V1212" s="63" t="str">
        <f t="shared" si="350"/>
        <v/>
      </c>
      <c r="W1212" s="63" t="str">
        <f t="shared" si="351"/>
        <v/>
      </c>
      <c r="X1212" s="63" t="str">
        <f t="shared" si="352"/>
        <v/>
      </c>
      <c r="Y1212" s="63" t="str">
        <f t="shared" si="353"/>
        <v/>
      </c>
      <c r="Z1212" s="63" t="str">
        <f t="shared" si="354"/>
        <v/>
      </c>
      <c r="AA1212" s="63" t="str">
        <f t="shared" si="355"/>
        <v/>
      </c>
      <c r="AB1212" s="37"/>
      <c r="AC1212" s="37"/>
      <c r="AD1212" s="37"/>
      <c r="AE1212" s="82" t="str">
        <f t="shared" si="356"/>
        <v/>
      </c>
      <c r="AF1212" s="82" t="str">
        <f t="shared" si="357"/>
        <v/>
      </c>
      <c r="AG1212" s="82" t="str">
        <f t="shared" si="358"/>
        <v/>
      </c>
      <c r="AH1212" s="125" t="str">
        <f t="shared" si="361"/>
        <v/>
      </c>
      <c r="AI1212" s="64" t="str">
        <f t="shared" si="359"/>
        <v/>
      </c>
      <c r="AJ1212" s="45" t="str">
        <f>IFERROR(IF(ISNUMBER('Opsparede løndele dec21-feb22'!K1210),AI1212+'Opsparede løndele dec21-feb22'!K1210,AI1212),"")</f>
        <v/>
      </c>
    </row>
    <row r="1213" spans="1:36" x14ac:dyDescent="0.25">
      <c r="A1213" s="50" t="str">
        <f t="shared" si="362"/>
        <v/>
      </c>
      <c r="B1213" s="5"/>
      <c r="C1213" s="6"/>
      <c r="D1213" s="7"/>
      <c r="E1213" s="8"/>
      <c r="F1213" s="8"/>
      <c r="G1213" s="58" t="str">
        <f t="shared" si="367"/>
        <v/>
      </c>
      <c r="H1213" s="58" t="str">
        <f t="shared" si="367"/>
        <v/>
      </c>
      <c r="I1213" s="58" t="str">
        <f t="shared" si="367"/>
        <v/>
      </c>
      <c r="K1213" s="100" t="str">
        <f t="shared" si="360"/>
        <v/>
      </c>
      <c r="U1213" s="101"/>
      <c r="V1213" s="63" t="str">
        <f t="shared" si="350"/>
        <v/>
      </c>
      <c r="W1213" s="63" t="str">
        <f t="shared" si="351"/>
        <v/>
      </c>
      <c r="X1213" s="63" t="str">
        <f t="shared" si="352"/>
        <v/>
      </c>
      <c r="Y1213" s="63" t="str">
        <f t="shared" si="353"/>
        <v/>
      </c>
      <c r="Z1213" s="63" t="str">
        <f t="shared" si="354"/>
        <v/>
      </c>
      <c r="AA1213" s="63" t="str">
        <f t="shared" si="355"/>
        <v/>
      </c>
      <c r="AB1213" s="37"/>
      <c r="AC1213" s="37"/>
      <c r="AD1213" s="37"/>
      <c r="AE1213" s="82" t="str">
        <f t="shared" si="356"/>
        <v/>
      </c>
      <c r="AF1213" s="82" t="str">
        <f t="shared" si="357"/>
        <v/>
      </c>
      <c r="AG1213" s="82" t="str">
        <f t="shared" si="358"/>
        <v/>
      </c>
      <c r="AH1213" s="125" t="str">
        <f t="shared" si="361"/>
        <v/>
      </c>
      <c r="AI1213" s="64" t="str">
        <f t="shared" si="359"/>
        <v/>
      </c>
      <c r="AJ1213" s="45" t="str">
        <f>IFERROR(IF(ISNUMBER('Opsparede løndele dec21-feb22'!K1211),AI1213+'Opsparede løndele dec21-feb22'!K1211,AI1213),"")</f>
        <v/>
      </c>
    </row>
    <row r="1214" spans="1:36" x14ac:dyDescent="0.25">
      <c r="A1214" s="50" t="str">
        <f t="shared" si="362"/>
        <v/>
      </c>
      <c r="B1214" s="5"/>
      <c r="C1214" s="6"/>
      <c r="D1214" s="7"/>
      <c r="E1214" s="8"/>
      <c r="F1214" s="8"/>
      <c r="G1214" s="58" t="str">
        <f t="shared" si="367"/>
        <v/>
      </c>
      <c r="H1214" s="58" t="str">
        <f t="shared" si="367"/>
        <v/>
      </c>
      <c r="I1214" s="58" t="str">
        <f t="shared" si="367"/>
        <v/>
      </c>
      <c r="K1214" s="100" t="str">
        <f t="shared" si="360"/>
        <v/>
      </c>
      <c r="U1214" s="101"/>
      <c r="V1214" s="63" t="str">
        <f t="shared" si="350"/>
        <v/>
      </c>
      <c r="W1214" s="63" t="str">
        <f t="shared" si="351"/>
        <v/>
      </c>
      <c r="X1214" s="63" t="str">
        <f t="shared" si="352"/>
        <v/>
      </c>
      <c r="Y1214" s="63" t="str">
        <f t="shared" si="353"/>
        <v/>
      </c>
      <c r="Z1214" s="63" t="str">
        <f t="shared" si="354"/>
        <v/>
      </c>
      <c r="AA1214" s="63" t="str">
        <f t="shared" si="355"/>
        <v/>
      </c>
      <c r="AB1214" s="37"/>
      <c r="AC1214" s="37"/>
      <c r="AD1214" s="37"/>
      <c r="AE1214" s="82" t="str">
        <f t="shared" si="356"/>
        <v/>
      </c>
      <c r="AF1214" s="82" t="str">
        <f t="shared" si="357"/>
        <v/>
      </c>
      <c r="AG1214" s="82" t="str">
        <f t="shared" si="358"/>
        <v/>
      </c>
      <c r="AH1214" s="125" t="str">
        <f t="shared" si="361"/>
        <v/>
      </c>
      <c r="AI1214" s="64" t="str">
        <f t="shared" si="359"/>
        <v/>
      </c>
      <c r="AJ1214" s="45" t="str">
        <f>IFERROR(IF(ISNUMBER('Opsparede løndele dec21-feb22'!K1212),AI1214+'Opsparede løndele dec21-feb22'!K1212,AI1214),"")</f>
        <v/>
      </c>
    </row>
    <row r="1215" spans="1:36" x14ac:dyDescent="0.25">
      <c r="A1215" s="50" t="str">
        <f t="shared" si="362"/>
        <v/>
      </c>
      <c r="B1215" s="5"/>
      <c r="C1215" s="6"/>
      <c r="D1215" s="7"/>
      <c r="E1215" s="8"/>
      <c r="F1215" s="8"/>
      <c r="G1215" s="58" t="str">
        <f t="shared" si="367"/>
        <v/>
      </c>
      <c r="H1215" s="58" t="str">
        <f t="shared" si="367"/>
        <v/>
      </c>
      <c r="I1215" s="58" t="str">
        <f t="shared" si="367"/>
        <v/>
      </c>
      <c r="K1215" s="100" t="str">
        <f t="shared" si="360"/>
        <v/>
      </c>
      <c r="U1215" s="101"/>
      <c r="V1215" s="63" t="str">
        <f t="shared" si="350"/>
        <v/>
      </c>
      <c r="W1215" s="63" t="str">
        <f t="shared" si="351"/>
        <v/>
      </c>
      <c r="X1215" s="63" t="str">
        <f t="shared" si="352"/>
        <v/>
      </c>
      <c r="Y1215" s="63" t="str">
        <f t="shared" si="353"/>
        <v/>
      </c>
      <c r="Z1215" s="63" t="str">
        <f t="shared" si="354"/>
        <v/>
      </c>
      <c r="AA1215" s="63" t="str">
        <f t="shared" si="355"/>
        <v/>
      </c>
      <c r="AB1215" s="37"/>
      <c r="AC1215" s="37"/>
      <c r="AD1215" s="37"/>
      <c r="AE1215" s="82" t="str">
        <f t="shared" si="356"/>
        <v/>
      </c>
      <c r="AF1215" s="82" t="str">
        <f t="shared" si="357"/>
        <v/>
      </c>
      <c r="AG1215" s="82" t="str">
        <f t="shared" si="358"/>
        <v/>
      </c>
      <c r="AH1215" s="125" t="str">
        <f t="shared" si="361"/>
        <v/>
      </c>
      <c r="AI1215" s="64" t="str">
        <f t="shared" si="359"/>
        <v/>
      </c>
      <c r="AJ1215" s="45" t="str">
        <f>IFERROR(IF(ISNUMBER('Opsparede løndele dec21-feb22'!K1213),AI1215+'Opsparede løndele dec21-feb22'!K1213,AI1215),"")</f>
        <v/>
      </c>
    </row>
    <row r="1216" spans="1:36" x14ac:dyDescent="0.25">
      <c r="A1216" s="50" t="str">
        <f t="shared" si="362"/>
        <v/>
      </c>
      <c r="B1216" s="5"/>
      <c r="C1216" s="6"/>
      <c r="D1216" s="7"/>
      <c r="E1216" s="8"/>
      <c r="F1216" s="8"/>
      <c r="G1216" s="58" t="str">
        <f t="shared" si="367"/>
        <v/>
      </c>
      <c r="H1216" s="58" t="str">
        <f t="shared" si="367"/>
        <v/>
      </c>
      <c r="I1216" s="58" t="str">
        <f t="shared" si="367"/>
        <v/>
      </c>
      <c r="K1216" s="100" t="str">
        <f t="shared" si="360"/>
        <v/>
      </c>
      <c r="U1216" s="101"/>
      <c r="V1216" s="63" t="str">
        <f t="shared" si="350"/>
        <v/>
      </c>
      <c r="W1216" s="63" t="str">
        <f t="shared" si="351"/>
        <v/>
      </c>
      <c r="X1216" s="63" t="str">
        <f t="shared" si="352"/>
        <v/>
      </c>
      <c r="Y1216" s="63" t="str">
        <f t="shared" si="353"/>
        <v/>
      </c>
      <c r="Z1216" s="63" t="str">
        <f t="shared" si="354"/>
        <v/>
      </c>
      <c r="AA1216" s="63" t="str">
        <f t="shared" si="355"/>
        <v/>
      </c>
      <c r="AB1216" s="37"/>
      <c r="AC1216" s="37"/>
      <c r="AD1216" s="37"/>
      <c r="AE1216" s="82" t="str">
        <f t="shared" si="356"/>
        <v/>
      </c>
      <c r="AF1216" s="82" t="str">
        <f t="shared" si="357"/>
        <v/>
      </c>
      <c r="AG1216" s="82" t="str">
        <f t="shared" si="358"/>
        <v/>
      </c>
      <c r="AH1216" s="125" t="str">
        <f t="shared" si="361"/>
        <v/>
      </c>
      <c r="AI1216" s="64" t="str">
        <f t="shared" si="359"/>
        <v/>
      </c>
      <c r="AJ1216" s="45" t="str">
        <f>IFERROR(IF(ISNUMBER('Opsparede løndele dec21-feb22'!K1214),AI1216+'Opsparede løndele dec21-feb22'!K1214,AI1216),"")</f>
        <v/>
      </c>
    </row>
    <row r="1217" spans="1:36" x14ac:dyDescent="0.25">
      <c r="A1217" s="50" t="str">
        <f t="shared" si="362"/>
        <v/>
      </c>
      <c r="B1217" s="5"/>
      <c r="C1217" s="6"/>
      <c r="D1217" s="7"/>
      <c r="E1217" s="8"/>
      <c r="F1217" s="8"/>
      <c r="G1217" s="58" t="str">
        <f t="shared" ref="G1217:I1226" si="368">IF(AND(ISNUMBER($E1217),ISNUMBER($F1217)),MAX(MIN(NETWORKDAYS(IF($E1217&lt;=VLOOKUP(G$6,Matrix_antal_dage,5,FALSE),VLOOKUP(G$6,Matrix_antal_dage,5,FALSE),$E1217),IF($F1217&gt;=VLOOKUP(G$6,Matrix_antal_dage,6,FALSE),VLOOKUP(G$6,Matrix_antal_dage,6,FALSE),$F1217),helligdage),VLOOKUP(G$6,Matrix_antal_dage,7,FALSE)),0),"")</f>
        <v/>
      </c>
      <c r="H1217" s="58" t="str">
        <f t="shared" si="368"/>
        <v/>
      </c>
      <c r="I1217" s="58" t="str">
        <f t="shared" si="368"/>
        <v/>
      </c>
      <c r="K1217" s="100" t="str">
        <f t="shared" si="360"/>
        <v/>
      </c>
      <c r="U1217" s="101"/>
      <c r="V1217" s="63" t="str">
        <f t="shared" si="350"/>
        <v/>
      </c>
      <c r="W1217" s="63" t="str">
        <f t="shared" si="351"/>
        <v/>
      </c>
      <c r="X1217" s="63" t="str">
        <f t="shared" si="352"/>
        <v/>
      </c>
      <c r="Y1217" s="63" t="str">
        <f t="shared" si="353"/>
        <v/>
      </c>
      <c r="Z1217" s="63" t="str">
        <f t="shared" si="354"/>
        <v/>
      </c>
      <c r="AA1217" s="63" t="str">
        <f t="shared" si="355"/>
        <v/>
      </c>
      <c r="AB1217" s="37"/>
      <c r="AC1217" s="37"/>
      <c r="AD1217" s="37"/>
      <c r="AE1217" s="82" t="str">
        <f t="shared" si="356"/>
        <v/>
      </c>
      <c r="AF1217" s="82" t="str">
        <f t="shared" si="357"/>
        <v/>
      </c>
      <c r="AG1217" s="82" t="str">
        <f t="shared" si="358"/>
        <v/>
      </c>
      <c r="AH1217" s="125" t="str">
        <f t="shared" si="361"/>
        <v/>
      </c>
      <c r="AI1217" s="64" t="str">
        <f t="shared" si="359"/>
        <v/>
      </c>
      <c r="AJ1217" s="45" t="str">
        <f>IFERROR(IF(ISNUMBER('Opsparede løndele dec21-feb22'!K1215),AI1217+'Opsparede løndele dec21-feb22'!K1215,AI1217),"")</f>
        <v/>
      </c>
    </row>
    <row r="1218" spans="1:36" x14ac:dyDescent="0.25">
      <c r="A1218" s="50" t="str">
        <f t="shared" si="362"/>
        <v/>
      </c>
      <c r="B1218" s="5"/>
      <c r="C1218" s="6"/>
      <c r="D1218" s="7"/>
      <c r="E1218" s="8"/>
      <c r="F1218" s="8"/>
      <c r="G1218" s="58" t="str">
        <f t="shared" si="368"/>
        <v/>
      </c>
      <c r="H1218" s="58" t="str">
        <f t="shared" si="368"/>
        <v/>
      </c>
      <c r="I1218" s="58" t="str">
        <f t="shared" si="368"/>
        <v/>
      </c>
      <c r="K1218" s="100" t="str">
        <f t="shared" si="360"/>
        <v/>
      </c>
      <c r="U1218" s="101"/>
      <c r="V1218" s="63" t="str">
        <f t="shared" si="350"/>
        <v/>
      </c>
      <c r="W1218" s="63" t="str">
        <f t="shared" si="351"/>
        <v/>
      </c>
      <c r="X1218" s="63" t="str">
        <f t="shared" si="352"/>
        <v/>
      </c>
      <c r="Y1218" s="63" t="str">
        <f t="shared" si="353"/>
        <v/>
      </c>
      <c r="Z1218" s="63" t="str">
        <f t="shared" si="354"/>
        <v/>
      </c>
      <c r="AA1218" s="63" t="str">
        <f t="shared" si="355"/>
        <v/>
      </c>
      <c r="AB1218" s="37"/>
      <c r="AC1218" s="37"/>
      <c r="AD1218" s="37"/>
      <c r="AE1218" s="82" t="str">
        <f t="shared" si="356"/>
        <v/>
      </c>
      <c r="AF1218" s="82" t="str">
        <f t="shared" si="357"/>
        <v/>
      </c>
      <c r="AG1218" s="82" t="str">
        <f t="shared" si="358"/>
        <v/>
      </c>
      <c r="AH1218" s="125" t="str">
        <f t="shared" si="361"/>
        <v/>
      </c>
      <c r="AI1218" s="64" t="str">
        <f t="shared" si="359"/>
        <v/>
      </c>
      <c r="AJ1218" s="45" t="str">
        <f>IFERROR(IF(ISNUMBER('Opsparede løndele dec21-feb22'!K1216),AI1218+'Opsparede løndele dec21-feb22'!K1216,AI1218),"")</f>
        <v/>
      </c>
    </row>
    <row r="1219" spans="1:36" x14ac:dyDescent="0.25">
      <c r="A1219" s="50" t="str">
        <f t="shared" si="362"/>
        <v/>
      </c>
      <c r="B1219" s="5"/>
      <c r="C1219" s="6"/>
      <c r="D1219" s="7"/>
      <c r="E1219" s="8"/>
      <c r="F1219" s="8"/>
      <c r="G1219" s="58" t="str">
        <f t="shared" si="368"/>
        <v/>
      </c>
      <c r="H1219" s="58" t="str">
        <f t="shared" si="368"/>
        <v/>
      </c>
      <c r="I1219" s="58" t="str">
        <f t="shared" si="368"/>
        <v/>
      </c>
      <c r="K1219" s="100" t="str">
        <f t="shared" si="360"/>
        <v/>
      </c>
      <c r="U1219" s="101"/>
      <c r="V1219" s="63" t="str">
        <f t="shared" si="350"/>
        <v/>
      </c>
      <c r="W1219" s="63" t="str">
        <f t="shared" si="351"/>
        <v/>
      </c>
      <c r="X1219" s="63" t="str">
        <f t="shared" si="352"/>
        <v/>
      </c>
      <c r="Y1219" s="63" t="str">
        <f t="shared" si="353"/>
        <v/>
      </c>
      <c r="Z1219" s="63" t="str">
        <f t="shared" si="354"/>
        <v/>
      </c>
      <c r="AA1219" s="63" t="str">
        <f t="shared" si="355"/>
        <v/>
      </c>
      <c r="AB1219" s="37"/>
      <c r="AC1219" s="37"/>
      <c r="AD1219" s="37"/>
      <c r="AE1219" s="82" t="str">
        <f t="shared" si="356"/>
        <v/>
      </c>
      <c r="AF1219" s="82" t="str">
        <f t="shared" si="357"/>
        <v/>
      </c>
      <c r="AG1219" s="82" t="str">
        <f t="shared" si="358"/>
        <v/>
      </c>
      <c r="AH1219" s="125" t="str">
        <f t="shared" si="361"/>
        <v/>
      </c>
      <c r="AI1219" s="64" t="str">
        <f t="shared" si="359"/>
        <v/>
      </c>
      <c r="AJ1219" s="45" t="str">
        <f>IFERROR(IF(ISNUMBER('Opsparede løndele dec21-feb22'!K1217),AI1219+'Opsparede løndele dec21-feb22'!K1217,AI1219),"")</f>
        <v/>
      </c>
    </row>
    <row r="1220" spans="1:36" x14ac:dyDescent="0.25">
      <c r="A1220" s="50" t="str">
        <f t="shared" si="362"/>
        <v/>
      </c>
      <c r="B1220" s="5"/>
      <c r="C1220" s="6"/>
      <c r="D1220" s="7"/>
      <c r="E1220" s="8"/>
      <c r="F1220" s="8"/>
      <c r="G1220" s="58" t="str">
        <f t="shared" si="368"/>
        <v/>
      </c>
      <c r="H1220" s="58" t="str">
        <f t="shared" si="368"/>
        <v/>
      </c>
      <c r="I1220" s="58" t="str">
        <f t="shared" si="368"/>
        <v/>
      </c>
      <c r="K1220" s="100" t="str">
        <f t="shared" si="360"/>
        <v/>
      </c>
      <c r="U1220" s="101"/>
      <c r="V1220" s="63" t="str">
        <f t="shared" si="350"/>
        <v/>
      </c>
      <c r="W1220" s="63" t="str">
        <f t="shared" si="351"/>
        <v/>
      </c>
      <c r="X1220" s="63" t="str">
        <f t="shared" si="352"/>
        <v/>
      </c>
      <c r="Y1220" s="63" t="str">
        <f t="shared" si="353"/>
        <v/>
      </c>
      <c r="Z1220" s="63" t="str">
        <f t="shared" si="354"/>
        <v/>
      </c>
      <c r="AA1220" s="63" t="str">
        <f t="shared" si="355"/>
        <v/>
      </c>
      <c r="AB1220" s="37"/>
      <c r="AC1220" s="37"/>
      <c r="AD1220" s="37"/>
      <c r="AE1220" s="82" t="str">
        <f t="shared" si="356"/>
        <v/>
      </c>
      <c r="AF1220" s="82" t="str">
        <f t="shared" si="357"/>
        <v/>
      </c>
      <c r="AG1220" s="82" t="str">
        <f t="shared" si="358"/>
        <v/>
      </c>
      <c r="AH1220" s="125" t="str">
        <f t="shared" si="361"/>
        <v/>
      </c>
      <c r="AI1220" s="64" t="str">
        <f t="shared" si="359"/>
        <v/>
      </c>
      <c r="AJ1220" s="45" t="str">
        <f>IFERROR(IF(ISNUMBER('Opsparede løndele dec21-feb22'!K1218),AI1220+'Opsparede løndele dec21-feb22'!K1218,AI1220),"")</f>
        <v/>
      </c>
    </row>
    <row r="1221" spans="1:36" x14ac:dyDescent="0.25">
      <c r="A1221" s="50" t="str">
        <f t="shared" si="362"/>
        <v/>
      </c>
      <c r="B1221" s="5"/>
      <c r="C1221" s="6"/>
      <c r="D1221" s="7"/>
      <c r="E1221" s="8"/>
      <c r="F1221" s="8"/>
      <c r="G1221" s="58" t="str">
        <f t="shared" si="368"/>
        <v/>
      </c>
      <c r="H1221" s="58" t="str">
        <f t="shared" si="368"/>
        <v/>
      </c>
      <c r="I1221" s="58" t="str">
        <f t="shared" si="368"/>
        <v/>
      </c>
      <c r="K1221" s="100" t="str">
        <f t="shared" si="360"/>
        <v/>
      </c>
      <c r="U1221" s="101"/>
      <c r="V1221" s="63" t="str">
        <f t="shared" si="350"/>
        <v/>
      </c>
      <c r="W1221" s="63" t="str">
        <f t="shared" si="351"/>
        <v/>
      </c>
      <c r="X1221" s="63" t="str">
        <f t="shared" si="352"/>
        <v/>
      </c>
      <c r="Y1221" s="63" t="str">
        <f t="shared" si="353"/>
        <v/>
      </c>
      <c r="Z1221" s="63" t="str">
        <f t="shared" si="354"/>
        <v/>
      </c>
      <c r="AA1221" s="63" t="str">
        <f t="shared" si="355"/>
        <v/>
      </c>
      <c r="AB1221" s="37"/>
      <c r="AC1221" s="37"/>
      <c r="AD1221" s="37"/>
      <c r="AE1221" s="82" t="str">
        <f t="shared" si="356"/>
        <v/>
      </c>
      <c r="AF1221" s="82" t="str">
        <f t="shared" si="357"/>
        <v/>
      </c>
      <c r="AG1221" s="82" t="str">
        <f t="shared" si="358"/>
        <v/>
      </c>
      <c r="AH1221" s="125" t="str">
        <f t="shared" si="361"/>
        <v/>
      </c>
      <c r="AI1221" s="64" t="str">
        <f t="shared" si="359"/>
        <v/>
      </c>
      <c r="AJ1221" s="45" t="str">
        <f>IFERROR(IF(ISNUMBER('Opsparede løndele dec21-feb22'!K1219),AI1221+'Opsparede løndele dec21-feb22'!K1219,AI1221),"")</f>
        <v/>
      </c>
    </row>
    <row r="1222" spans="1:36" x14ac:dyDescent="0.25">
      <c r="A1222" s="50" t="str">
        <f t="shared" si="362"/>
        <v/>
      </c>
      <c r="B1222" s="5"/>
      <c r="C1222" s="6"/>
      <c r="D1222" s="7"/>
      <c r="E1222" s="8"/>
      <c r="F1222" s="8"/>
      <c r="G1222" s="58" t="str">
        <f t="shared" si="368"/>
        <v/>
      </c>
      <c r="H1222" s="58" t="str">
        <f t="shared" si="368"/>
        <v/>
      </c>
      <c r="I1222" s="58" t="str">
        <f t="shared" si="368"/>
        <v/>
      </c>
      <c r="K1222" s="100" t="str">
        <f t="shared" si="360"/>
        <v/>
      </c>
      <c r="U1222" s="101"/>
      <c r="V1222" s="63" t="str">
        <f t="shared" si="350"/>
        <v/>
      </c>
      <c r="W1222" s="63" t="str">
        <f t="shared" si="351"/>
        <v/>
      </c>
      <c r="X1222" s="63" t="str">
        <f t="shared" si="352"/>
        <v/>
      </c>
      <c r="Y1222" s="63" t="str">
        <f t="shared" si="353"/>
        <v/>
      </c>
      <c r="Z1222" s="63" t="str">
        <f t="shared" si="354"/>
        <v/>
      </c>
      <c r="AA1222" s="63" t="str">
        <f t="shared" si="355"/>
        <v/>
      </c>
      <c r="AB1222" s="37"/>
      <c r="AC1222" s="37"/>
      <c r="AD1222" s="37"/>
      <c r="AE1222" s="82" t="str">
        <f t="shared" si="356"/>
        <v/>
      </c>
      <c r="AF1222" s="82" t="str">
        <f t="shared" si="357"/>
        <v/>
      </c>
      <c r="AG1222" s="82" t="str">
        <f t="shared" si="358"/>
        <v/>
      </c>
      <c r="AH1222" s="125" t="str">
        <f t="shared" si="361"/>
        <v/>
      </c>
      <c r="AI1222" s="64" t="str">
        <f t="shared" si="359"/>
        <v/>
      </c>
      <c r="AJ1222" s="45" t="str">
        <f>IFERROR(IF(ISNUMBER('Opsparede løndele dec21-feb22'!K1220),AI1222+'Opsparede løndele dec21-feb22'!K1220,AI1222),"")</f>
        <v/>
      </c>
    </row>
    <row r="1223" spans="1:36" x14ac:dyDescent="0.25">
      <c r="A1223" s="50" t="str">
        <f t="shared" si="362"/>
        <v/>
      </c>
      <c r="B1223" s="5"/>
      <c r="C1223" s="6"/>
      <c r="D1223" s="7"/>
      <c r="E1223" s="8"/>
      <c r="F1223" s="8"/>
      <c r="G1223" s="58" t="str">
        <f t="shared" si="368"/>
        <v/>
      </c>
      <c r="H1223" s="58" t="str">
        <f t="shared" si="368"/>
        <v/>
      </c>
      <c r="I1223" s="58" t="str">
        <f t="shared" si="368"/>
        <v/>
      </c>
      <c r="K1223" s="100" t="str">
        <f t="shared" si="360"/>
        <v/>
      </c>
      <c r="U1223" s="101"/>
      <c r="V1223" s="63" t="str">
        <f t="shared" ref="V1223:V1286" si="369">IF(AND(ISNUMBER($U1223),ISNUMBER(L1223)),(IF($B1223="","",IF(MIN(L1223,O1223)*$K1223&gt;30000*IF($U1223&gt;37,37,$U1223)/37,30000*IF($U1223&gt;37,37,$U1223)/37,MIN(L1223,O1223)*$K1223))),"")</f>
        <v/>
      </c>
      <c r="W1223" s="63" t="str">
        <f t="shared" ref="W1223:W1286" si="370">IF(AND(ISNUMBER($U1223),ISNUMBER(M1223)),(IF($B1223="","",IF(MIN(M1223,P1223)*$K1223&gt;30000*IF($U1223&gt;37,37,$U1223)/37,30000*IF($U1223&gt;37,37,$U1223)/37,MIN(M1223,P1223)*$K1223))),"")</f>
        <v/>
      </c>
      <c r="X1223" s="63" t="str">
        <f t="shared" ref="X1223:X1286" si="371">IF(AND(ISNUMBER($U1223),ISNUMBER(N1223)),(IF($B1223="","",IF(MIN(N1223,Q1223)*$K1223&gt;30000*IF($U1223&gt;37,37,$U1223)/37,30000*IF($U1223&gt;37,37,$U1223)/37,MIN(N1223,Q1223)*$K1223))),"")</f>
        <v/>
      </c>
      <c r="Y1223" s="63" t="str">
        <f t="shared" ref="Y1223:Y1286" si="372">IF(ISNUMBER(V1223),(MIN(V1223,MIN(L1223,O1223)-R1223)),"")</f>
        <v/>
      </c>
      <c r="Z1223" s="63" t="str">
        <f t="shared" ref="Z1223:Z1286" si="373">IF(ISNUMBER(W1223),(MIN(W1223,MIN(M1223,P1223)-S1223)),"")</f>
        <v/>
      </c>
      <c r="AA1223" s="63" t="str">
        <f t="shared" ref="AA1223:AA1286" si="374">IF(ISNUMBER(X1223),(MIN(X1223,MIN(N1223,Q1223)-T1223)),"")</f>
        <v/>
      </c>
      <c r="AB1223" s="37"/>
      <c r="AC1223" s="37"/>
      <c r="AD1223" s="37"/>
      <c r="AE1223" s="82" t="str">
        <f t="shared" ref="AE1223:AE1286" si="375">IF(AND(ISNUMBER(AB1223),G1223&gt;0),MIN(Y1223/VLOOKUP(G$6,Matrix_antal_dage,4,FALSE)*(G1223-AB1223),30000),"")</f>
        <v/>
      </c>
      <c r="AF1223" s="82" t="str">
        <f t="shared" ref="AF1223:AF1286" si="376">IF(AND(ISNUMBER(AC1223),H1223&gt;0),MIN(Z1223/VLOOKUP(H$6,Matrix_antal_dage,4,FALSE)*(H1223-AC1223),30000),"")</f>
        <v/>
      </c>
      <c r="AG1223" s="82" t="str">
        <f t="shared" ref="AG1223:AG1286" si="377">IF(AND(ISNUMBER(AD1223),I1223&gt;0),MIN(AA1223/VLOOKUP(I$6,Matrix_antal_dage,4,FALSE)*(I1223-AD1223),30000),"")</f>
        <v/>
      </c>
      <c r="AH1223" s="125" t="str">
        <f t="shared" si="361"/>
        <v/>
      </c>
      <c r="AI1223" s="64" t="str">
        <f t="shared" ref="AI1223:AI1286" si="378">IF(ISNUMBER(AH1223),MAX(SUM(AE1223:AG1223)-AH1223,0),IF(SUM(AE1223:AG1223)&gt;0,SUM(AE1223:AG1223),""))</f>
        <v/>
      </c>
      <c r="AJ1223" s="45" t="str">
        <f>IFERROR(IF(ISNUMBER('Opsparede løndele dec21-feb22'!K1221),AI1223+'Opsparede løndele dec21-feb22'!K1221,AI1223),"")</f>
        <v/>
      </c>
    </row>
    <row r="1224" spans="1:36" x14ac:dyDescent="0.25">
      <c r="A1224" s="50" t="str">
        <f t="shared" si="362"/>
        <v/>
      </c>
      <c r="B1224" s="5"/>
      <c r="C1224" s="6"/>
      <c r="D1224" s="7"/>
      <c r="E1224" s="8"/>
      <c r="F1224" s="8"/>
      <c r="G1224" s="58" t="str">
        <f t="shared" si="368"/>
        <v/>
      </c>
      <c r="H1224" s="58" t="str">
        <f t="shared" si="368"/>
        <v/>
      </c>
      <c r="I1224" s="58" t="str">
        <f t="shared" si="368"/>
        <v/>
      </c>
      <c r="K1224" s="100" t="str">
        <f t="shared" ref="K1224:K1287" si="379">IF(J1224="","",IF(J1224="Funktionær",0.75,IF(J1224="Ikke-funktionær",0.9,IF(J1224="Elev/lærling",0.9))))</f>
        <v/>
      </c>
      <c r="U1224" s="101"/>
      <c r="V1224" s="63" t="str">
        <f t="shared" si="369"/>
        <v/>
      </c>
      <c r="W1224" s="63" t="str">
        <f t="shared" si="370"/>
        <v/>
      </c>
      <c r="X1224" s="63" t="str">
        <f t="shared" si="371"/>
        <v/>
      </c>
      <c r="Y1224" s="63" t="str">
        <f t="shared" si="372"/>
        <v/>
      </c>
      <c r="Z1224" s="63" t="str">
        <f t="shared" si="373"/>
        <v/>
      </c>
      <c r="AA1224" s="63" t="str">
        <f t="shared" si="374"/>
        <v/>
      </c>
      <c r="AB1224" s="37"/>
      <c r="AC1224" s="37"/>
      <c r="AD1224" s="37"/>
      <c r="AE1224" s="82" t="str">
        <f t="shared" si="375"/>
        <v/>
      </c>
      <c r="AF1224" s="82" t="str">
        <f t="shared" si="376"/>
        <v/>
      </c>
      <c r="AG1224" s="82" t="str">
        <f t="shared" si="377"/>
        <v/>
      </c>
      <c r="AH1224" s="125" t="str">
        <f t="shared" ref="AH1224:AH1287" si="380">IF(OR(ISNUMBER(AB1224),ISNUMBER(AC1224),ISNUMBER(AD1224)),3/5*5/31*IF(AND(ISNUMBER(Y1224),ISNUMBER(Z1224),ISNUMBER(AA1224)),SUM(Y1224:AA1224)/3,IF(AND(ISNUMBER(Y1224),ISNUMBER(Z1224)),SUM(Y1224:Z1224)/2,IF(AND(ISNUMBER(Y1224),ISNUMBER(AA1224)),SUM(Y1224+AA1224)/2,IF(AND(ISNUMBER(Z1224),ISNUMBER(AA1224)),SUM(Z1224:AA1224)/2,IF(ISNUMBER(Y1224),Y1224,IF(ISNUMBER(Z1224),Z1224,IF(ISNUMBER(AA1224),AA1224,""))))))),"")</f>
        <v/>
      </c>
      <c r="AI1224" s="64" t="str">
        <f t="shared" si="378"/>
        <v/>
      </c>
      <c r="AJ1224" s="45" t="str">
        <f>IFERROR(IF(ISNUMBER('Opsparede løndele dec21-feb22'!K1222),AI1224+'Opsparede løndele dec21-feb22'!K1222,AI1224),"")</f>
        <v/>
      </c>
    </row>
    <row r="1225" spans="1:36" x14ac:dyDescent="0.25">
      <c r="A1225" s="50" t="str">
        <f t="shared" ref="A1225:A1288" si="381">IF(B1225="","",A1224+1)</f>
        <v/>
      </c>
      <c r="B1225" s="5"/>
      <c r="C1225" s="6"/>
      <c r="D1225" s="7"/>
      <c r="E1225" s="8"/>
      <c r="F1225" s="8"/>
      <c r="G1225" s="58" t="str">
        <f t="shared" si="368"/>
        <v/>
      </c>
      <c r="H1225" s="58" t="str">
        <f t="shared" si="368"/>
        <v/>
      </c>
      <c r="I1225" s="58" t="str">
        <f t="shared" si="368"/>
        <v/>
      </c>
      <c r="K1225" s="100" t="str">
        <f t="shared" si="379"/>
        <v/>
      </c>
      <c r="U1225" s="101"/>
      <c r="V1225" s="63" t="str">
        <f t="shared" si="369"/>
        <v/>
      </c>
      <c r="W1225" s="63" t="str">
        <f t="shared" si="370"/>
        <v/>
      </c>
      <c r="X1225" s="63" t="str">
        <f t="shared" si="371"/>
        <v/>
      </c>
      <c r="Y1225" s="63" t="str">
        <f t="shared" si="372"/>
        <v/>
      </c>
      <c r="Z1225" s="63" t="str">
        <f t="shared" si="373"/>
        <v/>
      </c>
      <c r="AA1225" s="63" t="str">
        <f t="shared" si="374"/>
        <v/>
      </c>
      <c r="AB1225" s="37"/>
      <c r="AC1225" s="37"/>
      <c r="AD1225" s="37"/>
      <c r="AE1225" s="82" t="str">
        <f t="shared" si="375"/>
        <v/>
      </c>
      <c r="AF1225" s="82" t="str">
        <f t="shared" si="376"/>
        <v/>
      </c>
      <c r="AG1225" s="82" t="str">
        <f t="shared" si="377"/>
        <v/>
      </c>
      <c r="AH1225" s="125" t="str">
        <f t="shared" si="380"/>
        <v/>
      </c>
      <c r="AI1225" s="64" t="str">
        <f t="shared" si="378"/>
        <v/>
      </c>
      <c r="AJ1225" s="45" t="str">
        <f>IFERROR(IF(ISNUMBER('Opsparede løndele dec21-feb22'!K1223),AI1225+'Opsparede løndele dec21-feb22'!K1223,AI1225),"")</f>
        <v/>
      </c>
    </row>
    <row r="1226" spans="1:36" x14ac:dyDescent="0.25">
      <c r="A1226" s="50" t="str">
        <f t="shared" si="381"/>
        <v/>
      </c>
      <c r="B1226" s="5"/>
      <c r="C1226" s="6"/>
      <c r="D1226" s="7"/>
      <c r="E1226" s="8"/>
      <c r="F1226" s="8"/>
      <c r="G1226" s="58" t="str">
        <f t="shared" si="368"/>
        <v/>
      </c>
      <c r="H1226" s="58" t="str">
        <f t="shared" si="368"/>
        <v/>
      </c>
      <c r="I1226" s="58" t="str">
        <f t="shared" si="368"/>
        <v/>
      </c>
      <c r="K1226" s="100" t="str">
        <f t="shared" si="379"/>
        <v/>
      </c>
      <c r="U1226" s="101"/>
      <c r="V1226" s="63" t="str">
        <f t="shared" si="369"/>
        <v/>
      </c>
      <c r="W1226" s="63" t="str">
        <f t="shared" si="370"/>
        <v/>
      </c>
      <c r="X1226" s="63" t="str">
        <f t="shared" si="371"/>
        <v/>
      </c>
      <c r="Y1226" s="63" t="str">
        <f t="shared" si="372"/>
        <v/>
      </c>
      <c r="Z1226" s="63" t="str">
        <f t="shared" si="373"/>
        <v/>
      </c>
      <c r="AA1226" s="63" t="str">
        <f t="shared" si="374"/>
        <v/>
      </c>
      <c r="AB1226" s="37"/>
      <c r="AC1226" s="37"/>
      <c r="AD1226" s="37"/>
      <c r="AE1226" s="82" t="str">
        <f t="shared" si="375"/>
        <v/>
      </c>
      <c r="AF1226" s="82" t="str">
        <f t="shared" si="376"/>
        <v/>
      </c>
      <c r="AG1226" s="82" t="str">
        <f t="shared" si="377"/>
        <v/>
      </c>
      <c r="AH1226" s="125" t="str">
        <f t="shared" si="380"/>
        <v/>
      </c>
      <c r="AI1226" s="64" t="str">
        <f t="shared" si="378"/>
        <v/>
      </c>
      <c r="AJ1226" s="45" t="str">
        <f>IFERROR(IF(ISNUMBER('Opsparede løndele dec21-feb22'!K1224),AI1226+'Opsparede løndele dec21-feb22'!K1224,AI1226),"")</f>
        <v/>
      </c>
    </row>
    <row r="1227" spans="1:36" x14ac:dyDescent="0.25">
      <c r="A1227" s="50" t="str">
        <f t="shared" si="381"/>
        <v/>
      </c>
      <c r="B1227" s="5"/>
      <c r="C1227" s="6"/>
      <c r="D1227" s="7"/>
      <c r="E1227" s="8"/>
      <c r="F1227" s="8"/>
      <c r="G1227" s="58" t="str">
        <f t="shared" ref="G1227:I1236" si="382">IF(AND(ISNUMBER($E1227),ISNUMBER($F1227)),MAX(MIN(NETWORKDAYS(IF($E1227&lt;=VLOOKUP(G$6,Matrix_antal_dage,5,FALSE),VLOOKUP(G$6,Matrix_antal_dage,5,FALSE),$E1227),IF($F1227&gt;=VLOOKUP(G$6,Matrix_antal_dage,6,FALSE),VLOOKUP(G$6,Matrix_antal_dage,6,FALSE),$F1227),helligdage),VLOOKUP(G$6,Matrix_antal_dage,7,FALSE)),0),"")</f>
        <v/>
      </c>
      <c r="H1227" s="58" t="str">
        <f t="shared" si="382"/>
        <v/>
      </c>
      <c r="I1227" s="58" t="str">
        <f t="shared" si="382"/>
        <v/>
      </c>
      <c r="K1227" s="100" t="str">
        <f t="shared" si="379"/>
        <v/>
      </c>
      <c r="U1227" s="101"/>
      <c r="V1227" s="63" t="str">
        <f t="shared" si="369"/>
        <v/>
      </c>
      <c r="W1227" s="63" t="str">
        <f t="shared" si="370"/>
        <v/>
      </c>
      <c r="X1227" s="63" t="str">
        <f t="shared" si="371"/>
        <v/>
      </c>
      <c r="Y1227" s="63" t="str">
        <f t="shared" si="372"/>
        <v/>
      </c>
      <c r="Z1227" s="63" t="str">
        <f t="shared" si="373"/>
        <v/>
      </c>
      <c r="AA1227" s="63" t="str">
        <f t="shared" si="374"/>
        <v/>
      </c>
      <c r="AB1227" s="37"/>
      <c r="AC1227" s="37"/>
      <c r="AD1227" s="37"/>
      <c r="AE1227" s="82" t="str">
        <f t="shared" si="375"/>
        <v/>
      </c>
      <c r="AF1227" s="82" t="str">
        <f t="shared" si="376"/>
        <v/>
      </c>
      <c r="AG1227" s="82" t="str">
        <f t="shared" si="377"/>
        <v/>
      </c>
      <c r="AH1227" s="125" t="str">
        <f t="shared" si="380"/>
        <v/>
      </c>
      <c r="AI1227" s="64" t="str">
        <f t="shared" si="378"/>
        <v/>
      </c>
      <c r="AJ1227" s="45" t="str">
        <f>IFERROR(IF(ISNUMBER('Opsparede løndele dec21-feb22'!K1225),AI1227+'Opsparede løndele dec21-feb22'!K1225,AI1227),"")</f>
        <v/>
      </c>
    </row>
    <row r="1228" spans="1:36" x14ac:dyDescent="0.25">
      <c r="A1228" s="50" t="str">
        <f t="shared" si="381"/>
        <v/>
      </c>
      <c r="B1228" s="5"/>
      <c r="C1228" s="6"/>
      <c r="D1228" s="7"/>
      <c r="E1228" s="8"/>
      <c r="F1228" s="8"/>
      <c r="G1228" s="58" t="str">
        <f t="shared" si="382"/>
        <v/>
      </c>
      <c r="H1228" s="58" t="str">
        <f t="shared" si="382"/>
        <v/>
      </c>
      <c r="I1228" s="58" t="str">
        <f t="shared" si="382"/>
        <v/>
      </c>
      <c r="K1228" s="100" t="str">
        <f t="shared" si="379"/>
        <v/>
      </c>
      <c r="U1228" s="101"/>
      <c r="V1228" s="63" t="str">
        <f t="shared" si="369"/>
        <v/>
      </c>
      <c r="W1228" s="63" t="str">
        <f t="shared" si="370"/>
        <v/>
      </c>
      <c r="X1228" s="63" t="str">
        <f t="shared" si="371"/>
        <v/>
      </c>
      <c r="Y1228" s="63" t="str">
        <f t="shared" si="372"/>
        <v/>
      </c>
      <c r="Z1228" s="63" t="str">
        <f t="shared" si="373"/>
        <v/>
      </c>
      <c r="AA1228" s="63" t="str">
        <f t="shared" si="374"/>
        <v/>
      </c>
      <c r="AB1228" s="37"/>
      <c r="AC1228" s="37"/>
      <c r="AD1228" s="37"/>
      <c r="AE1228" s="82" t="str">
        <f t="shared" si="375"/>
        <v/>
      </c>
      <c r="AF1228" s="82" t="str">
        <f t="shared" si="376"/>
        <v/>
      </c>
      <c r="AG1228" s="82" t="str">
        <f t="shared" si="377"/>
        <v/>
      </c>
      <c r="AH1228" s="125" t="str">
        <f t="shared" si="380"/>
        <v/>
      </c>
      <c r="AI1228" s="64" t="str">
        <f t="shared" si="378"/>
        <v/>
      </c>
      <c r="AJ1228" s="45" t="str">
        <f>IFERROR(IF(ISNUMBER('Opsparede løndele dec21-feb22'!K1226),AI1228+'Opsparede løndele dec21-feb22'!K1226,AI1228),"")</f>
        <v/>
      </c>
    </row>
    <row r="1229" spans="1:36" x14ac:dyDescent="0.25">
      <c r="A1229" s="50" t="str">
        <f t="shared" si="381"/>
        <v/>
      </c>
      <c r="B1229" s="5"/>
      <c r="C1229" s="6"/>
      <c r="D1229" s="7"/>
      <c r="E1229" s="8"/>
      <c r="F1229" s="8"/>
      <c r="G1229" s="58" t="str">
        <f t="shared" si="382"/>
        <v/>
      </c>
      <c r="H1229" s="58" t="str">
        <f t="shared" si="382"/>
        <v/>
      </c>
      <c r="I1229" s="58" t="str">
        <f t="shared" si="382"/>
        <v/>
      </c>
      <c r="K1229" s="100" t="str">
        <f t="shared" si="379"/>
        <v/>
      </c>
      <c r="U1229" s="101"/>
      <c r="V1229" s="63" t="str">
        <f t="shared" si="369"/>
        <v/>
      </c>
      <c r="W1229" s="63" t="str">
        <f t="shared" si="370"/>
        <v/>
      </c>
      <c r="X1229" s="63" t="str">
        <f t="shared" si="371"/>
        <v/>
      </c>
      <c r="Y1229" s="63" t="str">
        <f t="shared" si="372"/>
        <v/>
      </c>
      <c r="Z1229" s="63" t="str">
        <f t="shared" si="373"/>
        <v/>
      </c>
      <c r="AA1229" s="63" t="str">
        <f t="shared" si="374"/>
        <v/>
      </c>
      <c r="AB1229" s="37"/>
      <c r="AC1229" s="37"/>
      <c r="AD1229" s="37"/>
      <c r="AE1229" s="82" t="str">
        <f t="shared" si="375"/>
        <v/>
      </c>
      <c r="AF1229" s="82" t="str">
        <f t="shared" si="376"/>
        <v/>
      </c>
      <c r="AG1229" s="82" t="str">
        <f t="shared" si="377"/>
        <v/>
      </c>
      <c r="AH1229" s="125" t="str">
        <f t="shared" si="380"/>
        <v/>
      </c>
      <c r="AI1229" s="64" t="str">
        <f t="shared" si="378"/>
        <v/>
      </c>
      <c r="AJ1229" s="45" t="str">
        <f>IFERROR(IF(ISNUMBER('Opsparede løndele dec21-feb22'!K1227),AI1229+'Opsparede løndele dec21-feb22'!K1227,AI1229),"")</f>
        <v/>
      </c>
    </row>
    <row r="1230" spans="1:36" x14ac:dyDescent="0.25">
      <c r="A1230" s="50" t="str">
        <f t="shared" si="381"/>
        <v/>
      </c>
      <c r="B1230" s="5"/>
      <c r="C1230" s="6"/>
      <c r="D1230" s="7"/>
      <c r="E1230" s="8"/>
      <c r="F1230" s="8"/>
      <c r="G1230" s="58" t="str">
        <f t="shared" si="382"/>
        <v/>
      </c>
      <c r="H1230" s="58" t="str">
        <f t="shared" si="382"/>
        <v/>
      </c>
      <c r="I1230" s="58" t="str">
        <f t="shared" si="382"/>
        <v/>
      </c>
      <c r="K1230" s="100" t="str">
        <f t="shared" si="379"/>
        <v/>
      </c>
      <c r="U1230" s="101"/>
      <c r="V1230" s="63" t="str">
        <f t="shared" si="369"/>
        <v/>
      </c>
      <c r="W1230" s="63" t="str">
        <f t="shared" si="370"/>
        <v/>
      </c>
      <c r="X1230" s="63" t="str">
        <f t="shared" si="371"/>
        <v/>
      </c>
      <c r="Y1230" s="63" t="str">
        <f t="shared" si="372"/>
        <v/>
      </c>
      <c r="Z1230" s="63" t="str">
        <f t="shared" si="373"/>
        <v/>
      </c>
      <c r="AA1230" s="63" t="str">
        <f t="shared" si="374"/>
        <v/>
      </c>
      <c r="AB1230" s="37"/>
      <c r="AC1230" s="37"/>
      <c r="AD1230" s="37"/>
      <c r="AE1230" s="82" t="str">
        <f t="shared" si="375"/>
        <v/>
      </c>
      <c r="AF1230" s="82" t="str">
        <f t="shared" si="376"/>
        <v/>
      </c>
      <c r="AG1230" s="82" t="str">
        <f t="shared" si="377"/>
        <v/>
      </c>
      <c r="AH1230" s="125" t="str">
        <f t="shared" si="380"/>
        <v/>
      </c>
      <c r="AI1230" s="64" t="str">
        <f t="shared" si="378"/>
        <v/>
      </c>
      <c r="AJ1230" s="45" t="str">
        <f>IFERROR(IF(ISNUMBER('Opsparede løndele dec21-feb22'!K1228),AI1230+'Opsparede løndele dec21-feb22'!K1228,AI1230),"")</f>
        <v/>
      </c>
    </row>
    <row r="1231" spans="1:36" x14ac:dyDescent="0.25">
      <c r="A1231" s="50" t="str">
        <f t="shared" si="381"/>
        <v/>
      </c>
      <c r="B1231" s="5"/>
      <c r="C1231" s="6"/>
      <c r="D1231" s="7"/>
      <c r="E1231" s="8"/>
      <c r="F1231" s="8"/>
      <c r="G1231" s="58" t="str">
        <f t="shared" si="382"/>
        <v/>
      </c>
      <c r="H1231" s="58" t="str">
        <f t="shared" si="382"/>
        <v/>
      </c>
      <c r="I1231" s="58" t="str">
        <f t="shared" si="382"/>
        <v/>
      </c>
      <c r="K1231" s="100" t="str">
        <f t="shared" si="379"/>
        <v/>
      </c>
      <c r="U1231" s="101"/>
      <c r="V1231" s="63" t="str">
        <f t="shared" si="369"/>
        <v/>
      </c>
      <c r="W1231" s="63" t="str">
        <f t="shared" si="370"/>
        <v/>
      </c>
      <c r="X1231" s="63" t="str">
        <f t="shared" si="371"/>
        <v/>
      </c>
      <c r="Y1231" s="63" t="str">
        <f t="shared" si="372"/>
        <v/>
      </c>
      <c r="Z1231" s="63" t="str">
        <f t="shared" si="373"/>
        <v/>
      </c>
      <c r="AA1231" s="63" t="str">
        <f t="shared" si="374"/>
        <v/>
      </c>
      <c r="AB1231" s="37"/>
      <c r="AC1231" s="37"/>
      <c r="AD1231" s="37"/>
      <c r="AE1231" s="82" t="str">
        <f t="shared" si="375"/>
        <v/>
      </c>
      <c r="AF1231" s="82" t="str">
        <f t="shared" si="376"/>
        <v/>
      </c>
      <c r="AG1231" s="82" t="str">
        <f t="shared" si="377"/>
        <v/>
      </c>
      <c r="AH1231" s="125" t="str">
        <f t="shared" si="380"/>
        <v/>
      </c>
      <c r="AI1231" s="64" t="str">
        <f t="shared" si="378"/>
        <v/>
      </c>
      <c r="AJ1231" s="45" t="str">
        <f>IFERROR(IF(ISNUMBER('Opsparede løndele dec21-feb22'!K1229),AI1231+'Opsparede løndele dec21-feb22'!K1229,AI1231),"")</f>
        <v/>
      </c>
    </row>
    <row r="1232" spans="1:36" x14ac:dyDescent="0.25">
      <c r="A1232" s="50" t="str">
        <f t="shared" si="381"/>
        <v/>
      </c>
      <c r="B1232" s="5"/>
      <c r="C1232" s="6"/>
      <c r="D1232" s="7"/>
      <c r="E1232" s="8"/>
      <c r="F1232" s="8"/>
      <c r="G1232" s="58" t="str">
        <f t="shared" si="382"/>
        <v/>
      </c>
      <c r="H1232" s="58" t="str">
        <f t="shared" si="382"/>
        <v/>
      </c>
      <c r="I1232" s="58" t="str">
        <f t="shared" si="382"/>
        <v/>
      </c>
      <c r="K1232" s="100" t="str">
        <f t="shared" si="379"/>
        <v/>
      </c>
      <c r="U1232" s="101"/>
      <c r="V1232" s="63" t="str">
        <f t="shared" si="369"/>
        <v/>
      </c>
      <c r="W1232" s="63" t="str">
        <f t="shared" si="370"/>
        <v/>
      </c>
      <c r="X1232" s="63" t="str">
        <f t="shared" si="371"/>
        <v/>
      </c>
      <c r="Y1232" s="63" t="str">
        <f t="shared" si="372"/>
        <v/>
      </c>
      <c r="Z1232" s="63" t="str">
        <f t="shared" si="373"/>
        <v/>
      </c>
      <c r="AA1232" s="63" t="str">
        <f t="shared" si="374"/>
        <v/>
      </c>
      <c r="AB1232" s="37"/>
      <c r="AC1232" s="37"/>
      <c r="AD1232" s="37"/>
      <c r="AE1232" s="82" t="str">
        <f t="shared" si="375"/>
        <v/>
      </c>
      <c r="AF1232" s="82" t="str">
        <f t="shared" si="376"/>
        <v/>
      </c>
      <c r="AG1232" s="82" t="str">
        <f t="shared" si="377"/>
        <v/>
      </c>
      <c r="AH1232" s="125" t="str">
        <f t="shared" si="380"/>
        <v/>
      </c>
      <c r="AI1232" s="64" t="str">
        <f t="shared" si="378"/>
        <v/>
      </c>
      <c r="AJ1232" s="45" t="str">
        <f>IFERROR(IF(ISNUMBER('Opsparede løndele dec21-feb22'!K1230),AI1232+'Opsparede løndele dec21-feb22'!K1230,AI1232),"")</f>
        <v/>
      </c>
    </row>
    <row r="1233" spans="1:36" x14ac:dyDescent="0.25">
      <c r="A1233" s="50" t="str">
        <f t="shared" si="381"/>
        <v/>
      </c>
      <c r="B1233" s="5"/>
      <c r="C1233" s="6"/>
      <c r="D1233" s="7"/>
      <c r="E1233" s="8"/>
      <c r="F1233" s="8"/>
      <c r="G1233" s="58" t="str">
        <f t="shared" si="382"/>
        <v/>
      </c>
      <c r="H1233" s="58" t="str">
        <f t="shared" si="382"/>
        <v/>
      </c>
      <c r="I1233" s="58" t="str">
        <f t="shared" si="382"/>
        <v/>
      </c>
      <c r="K1233" s="100" t="str">
        <f t="shared" si="379"/>
        <v/>
      </c>
      <c r="U1233" s="101"/>
      <c r="V1233" s="63" t="str">
        <f t="shared" si="369"/>
        <v/>
      </c>
      <c r="W1233" s="63" t="str">
        <f t="shared" si="370"/>
        <v/>
      </c>
      <c r="X1233" s="63" t="str">
        <f t="shared" si="371"/>
        <v/>
      </c>
      <c r="Y1233" s="63" t="str">
        <f t="shared" si="372"/>
        <v/>
      </c>
      <c r="Z1233" s="63" t="str">
        <f t="shared" si="373"/>
        <v/>
      </c>
      <c r="AA1233" s="63" t="str">
        <f t="shared" si="374"/>
        <v/>
      </c>
      <c r="AB1233" s="37"/>
      <c r="AC1233" s="37"/>
      <c r="AD1233" s="37"/>
      <c r="AE1233" s="82" t="str">
        <f t="shared" si="375"/>
        <v/>
      </c>
      <c r="AF1233" s="82" t="str">
        <f t="shared" si="376"/>
        <v/>
      </c>
      <c r="AG1233" s="82" t="str">
        <f t="shared" si="377"/>
        <v/>
      </c>
      <c r="AH1233" s="125" t="str">
        <f t="shared" si="380"/>
        <v/>
      </c>
      <c r="AI1233" s="64" t="str">
        <f t="shared" si="378"/>
        <v/>
      </c>
      <c r="AJ1233" s="45" t="str">
        <f>IFERROR(IF(ISNUMBER('Opsparede løndele dec21-feb22'!K1231),AI1233+'Opsparede løndele dec21-feb22'!K1231,AI1233),"")</f>
        <v/>
      </c>
    </row>
    <row r="1234" spans="1:36" x14ac:dyDescent="0.25">
      <c r="A1234" s="50" t="str">
        <f t="shared" si="381"/>
        <v/>
      </c>
      <c r="B1234" s="5"/>
      <c r="C1234" s="6"/>
      <c r="D1234" s="7"/>
      <c r="E1234" s="8"/>
      <c r="F1234" s="8"/>
      <c r="G1234" s="58" t="str">
        <f t="shared" si="382"/>
        <v/>
      </c>
      <c r="H1234" s="58" t="str">
        <f t="shared" si="382"/>
        <v/>
      </c>
      <c r="I1234" s="58" t="str">
        <f t="shared" si="382"/>
        <v/>
      </c>
      <c r="K1234" s="100" t="str">
        <f t="shared" si="379"/>
        <v/>
      </c>
      <c r="U1234" s="101"/>
      <c r="V1234" s="63" t="str">
        <f t="shared" si="369"/>
        <v/>
      </c>
      <c r="W1234" s="63" t="str">
        <f t="shared" si="370"/>
        <v/>
      </c>
      <c r="X1234" s="63" t="str">
        <f t="shared" si="371"/>
        <v/>
      </c>
      <c r="Y1234" s="63" t="str">
        <f t="shared" si="372"/>
        <v/>
      </c>
      <c r="Z1234" s="63" t="str">
        <f t="shared" si="373"/>
        <v/>
      </c>
      <c r="AA1234" s="63" t="str">
        <f t="shared" si="374"/>
        <v/>
      </c>
      <c r="AB1234" s="37"/>
      <c r="AC1234" s="37"/>
      <c r="AD1234" s="37"/>
      <c r="AE1234" s="82" t="str">
        <f t="shared" si="375"/>
        <v/>
      </c>
      <c r="AF1234" s="82" t="str">
        <f t="shared" si="376"/>
        <v/>
      </c>
      <c r="AG1234" s="82" t="str">
        <f t="shared" si="377"/>
        <v/>
      </c>
      <c r="AH1234" s="125" t="str">
        <f t="shared" si="380"/>
        <v/>
      </c>
      <c r="AI1234" s="64" t="str">
        <f t="shared" si="378"/>
        <v/>
      </c>
      <c r="AJ1234" s="45" t="str">
        <f>IFERROR(IF(ISNUMBER('Opsparede løndele dec21-feb22'!K1232),AI1234+'Opsparede løndele dec21-feb22'!K1232,AI1234),"")</f>
        <v/>
      </c>
    </row>
    <row r="1235" spans="1:36" x14ac:dyDescent="0.25">
      <c r="A1235" s="50" t="str">
        <f t="shared" si="381"/>
        <v/>
      </c>
      <c r="B1235" s="5"/>
      <c r="C1235" s="6"/>
      <c r="D1235" s="7"/>
      <c r="E1235" s="8"/>
      <c r="F1235" s="8"/>
      <c r="G1235" s="58" t="str">
        <f t="shared" si="382"/>
        <v/>
      </c>
      <c r="H1235" s="58" t="str">
        <f t="shared" si="382"/>
        <v/>
      </c>
      <c r="I1235" s="58" t="str">
        <f t="shared" si="382"/>
        <v/>
      </c>
      <c r="K1235" s="100" t="str">
        <f t="shared" si="379"/>
        <v/>
      </c>
      <c r="U1235" s="101"/>
      <c r="V1235" s="63" t="str">
        <f t="shared" si="369"/>
        <v/>
      </c>
      <c r="W1235" s="63" t="str">
        <f t="shared" si="370"/>
        <v/>
      </c>
      <c r="X1235" s="63" t="str">
        <f t="shared" si="371"/>
        <v/>
      </c>
      <c r="Y1235" s="63" t="str">
        <f t="shared" si="372"/>
        <v/>
      </c>
      <c r="Z1235" s="63" t="str">
        <f t="shared" si="373"/>
        <v/>
      </c>
      <c r="AA1235" s="63" t="str">
        <f t="shared" si="374"/>
        <v/>
      </c>
      <c r="AB1235" s="37"/>
      <c r="AC1235" s="37"/>
      <c r="AD1235" s="37"/>
      <c r="AE1235" s="82" t="str">
        <f t="shared" si="375"/>
        <v/>
      </c>
      <c r="AF1235" s="82" t="str">
        <f t="shared" si="376"/>
        <v/>
      </c>
      <c r="AG1235" s="82" t="str">
        <f t="shared" si="377"/>
        <v/>
      </c>
      <c r="AH1235" s="125" t="str">
        <f t="shared" si="380"/>
        <v/>
      </c>
      <c r="AI1235" s="64" t="str">
        <f t="shared" si="378"/>
        <v/>
      </c>
      <c r="AJ1235" s="45" t="str">
        <f>IFERROR(IF(ISNUMBER('Opsparede løndele dec21-feb22'!K1233),AI1235+'Opsparede løndele dec21-feb22'!K1233,AI1235),"")</f>
        <v/>
      </c>
    </row>
    <row r="1236" spans="1:36" x14ac:dyDescent="0.25">
      <c r="A1236" s="50" t="str">
        <f t="shared" si="381"/>
        <v/>
      </c>
      <c r="B1236" s="5"/>
      <c r="C1236" s="6"/>
      <c r="D1236" s="7"/>
      <c r="E1236" s="8"/>
      <c r="F1236" s="8"/>
      <c r="G1236" s="58" t="str">
        <f t="shared" si="382"/>
        <v/>
      </c>
      <c r="H1236" s="58" t="str">
        <f t="shared" si="382"/>
        <v/>
      </c>
      <c r="I1236" s="58" t="str">
        <f t="shared" si="382"/>
        <v/>
      </c>
      <c r="K1236" s="100" t="str">
        <f t="shared" si="379"/>
        <v/>
      </c>
      <c r="U1236" s="101"/>
      <c r="V1236" s="63" t="str">
        <f t="shared" si="369"/>
        <v/>
      </c>
      <c r="W1236" s="63" t="str">
        <f t="shared" si="370"/>
        <v/>
      </c>
      <c r="X1236" s="63" t="str">
        <f t="shared" si="371"/>
        <v/>
      </c>
      <c r="Y1236" s="63" t="str">
        <f t="shared" si="372"/>
        <v/>
      </c>
      <c r="Z1236" s="63" t="str">
        <f t="shared" si="373"/>
        <v/>
      </c>
      <c r="AA1236" s="63" t="str">
        <f t="shared" si="374"/>
        <v/>
      </c>
      <c r="AB1236" s="37"/>
      <c r="AC1236" s="37"/>
      <c r="AD1236" s="37"/>
      <c r="AE1236" s="82" t="str">
        <f t="shared" si="375"/>
        <v/>
      </c>
      <c r="AF1236" s="82" t="str">
        <f t="shared" si="376"/>
        <v/>
      </c>
      <c r="AG1236" s="82" t="str">
        <f t="shared" si="377"/>
        <v/>
      </c>
      <c r="AH1236" s="125" t="str">
        <f t="shared" si="380"/>
        <v/>
      </c>
      <c r="AI1236" s="64" t="str">
        <f t="shared" si="378"/>
        <v/>
      </c>
      <c r="AJ1236" s="45" t="str">
        <f>IFERROR(IF(ISNUMBER('Opsparede løndele dec21-feb22'!K1234),AI1236+'Opsparede løndele dec21-feb22'!K1234,AI1236),"")</f>
        <v/>
      </c>
    </row>
    <row r="1237" spans="1:36" x14ac:dyDescent="0.25">
      <c r="A1237" s="50" t="str">
        <f t="shared" si="381"/>
        <v/>
      </c>
      <c r="B1237" s="5"/>
      <c r="C1237" s="6"/>
      <c r="D1237" s="7"/>
      <c r="E1237" s="8"/>
      <c r="F1237" s="8"/>
      <c r="G1237" s="58" t="str">
        <f t="shared" ref="G1237:I1246" si="383">IF(AND(ISNUMBER($E1237),ISNUMBER($F1237)),MAX(MIN(NETWORKDAYS(IF($E1237&lt;=VLOOKUP(G$6,Matrix_antal_dage,5,FALSE),VLOOKUP(G$6,Matrix_antal_dage,5,FALSE),$E1237),IF($F1237&gt;=VLOOKUP(G$6,Matrix_antal_dage,6,FALSE),VLOOKUP(G$6,Matrix_antal_dage,6,FALSE),$F1237),helligdage),VLOOKUP(G$6,Matrix_antal_dage,7,FALSE)),0),"")</f>
        <v/>
      </c>
      <c r="H1237" s="58" t="str">
        <f t="shared" si="383"/>
        <v/>
      </c>
      <c r="I1237" s="58" t="str">
        <f t="shared" si="383"/>
        <v/>
      </c>
      <c r="K1237" s="100" t="str">
        <f t="shared" si="379"/>
        <v/>
      </c>
      <c r="U1237" s="101"/>
      <c r="V1237" s="63" t="str">
        <f t="shared" si="369"/>
        <v/>
      </c>
      <c r="W1237" s="63" t="str">
        <f t="shared" si="370"/>
        <v/>
      </c>
      <c r="X1237" s="63" t="str">
        <f t="shared" si="371"/>
        <v/>
      </c>
      <c r="Y1237" s="63" t="str">
        <f t="shared" si="372"/>
        <v/>
      </c>
      <c r="Z1237" s="63" t="str">
        <f t="shared" si="373"/>
        <v/>
      </c>
      <c r="AA1237" s="63" t="str">
        <f t="shared" si="374"/>
        <v/>
      </c>
      <c r="AB1237" s="37"/>
      <c r="AC1237" s="37"/>
      <c r="AD1237" s="37"/>
      <c r="AE1237" s="82" t="str">
        <f t="shared" si="375"/>
        <v/>
      </c>
      <c r="AF1237" s="82" t="str">
        <f t="shared" si="376"/>
        <v/>
      </c>
      <c r="AG1237" s="82" t="str">
        <f t="shared" si="377"/>
        <v/>
      </c>
      <c r="AH1237" s="125" t="str">
        <f t="shared" si="380"/>
        <v/>
      </c>
      <c r="AI1237" s="64" t="str">
        <f t="shared" si="378"/>
        <v/>
      </c>
      <c r="AJ1237" s="45" t="str">
        <f>IFERROR(IF(ISNUMBER('Opsparede løndele dec21-feb22'!K1235),AI1237+'Opsparede løndele dec21-feb22'!K1235,AI1237),"")</f>
        <v/>
      </c>
    </row>
    <row r="1238" spans="1:36" x14ac:dyDescent="0.25">
      <c r="A1238" s="50" t="str">
        <f t="shared" si="381"/>
        <v/>
      </c>
      <c r="B1238" s="5"/>
      <c r="C1238" s="6"/>
      <c r="D1238" s="7"/>
      <c r="E1238" s="8"/>
      <c r="F1238" s="8"/>
      <c r="G1238" s="58" t="str">
        <f t="shared" si="383"/>
        <v/>
      </c>
      <c r="H1238" s="58" t="str">
        <f t="shared" si="383"/>
        <v/>
      </c>
      <c r="I1238" s="58" t="str">
        <f t="shared" si="383"/>
        <v/>
      </c>
      <c r="K1238" s="100" t="str">
        <f t="shared" si="379"/>
        <v/>
      </c>
      <c r="U1238" s="101"/>
      <c r="V1238" s="63" t="str">
        <f t="shared" si="369"/>
        <v/>
      </c>
      <c r="W1238" s="63" t="str">
        <f t="shared" si="370"/>
        <v/>
      </c>
      <c r="X1238" s="63" t="str">
        <f t="shared" si="371"/>
        <v/>
      </c>
      <c r="Y1238" s="63" t="str">
        <f t="shared" si="372"/>
        <v/>
      </c>
      <c r="Z1238" s="63" t="str">
        <f t="shared" si="373"/>
        <v/>
      </c>
      <c r="AA1238" s="63" t="str">
        <f t="shared" si="374"/>
        <v/>
      </c>
      <c r="AB1238" s="37"/>
      <c r="AC1238" s="37"/>
      <c r="AD1238" s="37"/>
      <c r="AE1238" s="82" t="str">
        <f t="shared" si="375"/>
        <v/>
      </c>
      <c r="AF1238" s="82" t="str">
        <f t="shared" si="376"/>
        <v/>
      </c>
      <c r="AG1238" s="82" t="str">
        <f t="shared" si="377"/>
        <v/>
      </c>
      <c r="AH1238" s="125" t="str">
        <f t="shared" si="380"/>
        <v/>
      </c>
      <c r="AI1238" s="64" t="str">
        <f t="shared" si="378"/>
        <v/>
      </c>
      <c r="AJ1238" s="45" t="str">
        <f>IFERROR(IF(ISNUMBER('Opsparede løndele dec21-feb22'!K1236),AI1238+'Opsparede løndele dec21-feb22'!K1236,AI1238),"")</f>
        <v/>
      </c>
    </row>
    <row r="1239" spans="1:36" x14ac:dyDescent="0.25">
      <c r="A1239" s="50" t="str">
        <f t="shared" si="381"/>
        <v/>
      </c>
      <c r="B1239" s="5"/>
      <c r="C1239" s="6"/>
      <c r="D1239" s="7"/>
      <c r="E1239" s="8"/>
      <c r="F1239" s="8"/>
      <c r="G1239" s="58" t="str">
        <f t="shared" si="383"/>
        <v/>
      </c>
      <c r="H1239" s="58" t="str">
        <f t="shared" si="383"/>
        <v/>
      </c>
      <c r="I1239" s="58" t="str">
        <f t="shared" si="383"/>
        <v/>
      </c>
      <c r="K1239" s="100" t="str">
        <f t="shared" si="379"/>
        <v/>
      </c>
      <c r="U1239" s="101"/>
      <c r="V1239" s="63" t="str">
        <f t="shared" si="369"/>
        <v/>
      </c>
      <c r="W1239" s="63" t="str">
        <f t="shared" si="370"/>
        <v/>
      </c>
      <c r="X1239" s="63" t="str">
        <f t="shared" si="371"/>
        <v/>
      </c>
      <c r="Y1239" s="63" t="str">
        <f t="shared" si="372"/>
        <v/>
      </c>
      <c r="Z1239" s="63" t="str">
        <f t="shared" si="373"/>
        <v/>
      </c>
      <c r="AA1239" s="63" t="str">
        <f t="shared" si="374"/>
        <v/>
      </c>
      <c r="AB1239" s="37"/>
      <c r="AC1239" s="37"/>
      <c r="AD1239" s="37"/>
      <c r="AE1239" s="82" t="str">
        <f t="shared" si="375"/>
        <v/>
      </c>
      <c r="AF1239" s="82" t="str">
        <f t="shared" si="376"/>
        <v/>
      </c>
      <c r="AG1239" s="82" t="str">
        <f t="shared" si="377"/>
        <v/>
      </c>
      <c r="AH1239" s="125" t="str">
        <f t="shared" si="380"/>
        <v/>
      </c>
      <c r="AI1239" s="64" t="str">
        <f t="shared" si="378"/>
        <v/>
      </c>
      <c r="AJ1239" s="45" t="str">
        <f>IFERROR(IF(ISNUMBER('Opsparede løndele dec21-feb22'!K1237),AI1239+'Opsparede løndele dec21-feb22'!K1237,AI1239),"")</f>
        <v/>
      </c>
    </row>
    <row r="1240" spans="1:36" x14ac:dyDescent="0.25">
      <c r="A1240" s="50" t="str">
        <f t="shared" si="381"/>
        <v/>
      </c>
      <c r="B1240" s="5"/>
      <c r="C1240" s="6"/>
      <c r="D1240" s="7"/>
      <c r="E1240" s="8"/>
      <c r="F1240" s="8"/>
      <c r="G1240" s="58" t="str">
        <f t="shared" si="383"/>
        <v/>
      </c>
      <c r="H1240" s="58" t="str">
        <f t="shared" si="383"/>
        <v/>
      </c>
      <c r="I1240" s="58" t="str">
        <f t="shared" si="383"/>
        <v/>
      </c>
      <c r="K1240" s="100" t="str">
        <f t="shared" si="379"/>
        <v/>
      </c>
      <c r="U1240" s="101"/>
      <c r="V1240" s="63" t="str">
        <f t="shared" si="369"/>
        <v/>
      </c>
      <c r="W1240" s="63" t="str">
        <f t="shared" si="370"/>
        <v/>
      </c>
      <c r="X1240" s="63" t="str">
        <f t="shared" si="371"/>
        <v/>
      </c>
      <c r="Y1240" s="63" t="str">
        <f t="shared" si="372"/>
        <v/>
      </c>
      <c r="Z1240" s="63" t="str">
        <f t="shared" si="373"/>
        <v/>
      </c>
      <c r="AA1240" s="63" t="str">
        <f t="shared" si="374"/>
        <v/>
      </c>
      <c r="AB1240" s="37"/>
      <c r="AC1240" s="37"/>
      <c r="AD1240" s="37"/>
      <c r="AE1240" s="82" t="str">
        <f t="shared" si="375"/>
        <v/>
      </c>
      <c r="AF1240" s="82" t="str">
        <f t="shared" si="376"/>
        <v/>
      </c>
      <c r="AG1240" s="82" t="str">
        <f t="shared" si="377"/>
        <v/>
      </c>
      <c r="AH1240" s="125" t="str">
        <f t="shared" si="380"/>
        <v/>
      </c>
      <c r="AI1240" s="64" t="str">
        <f t="shared" si="378"/>
        <v/>
      </c>
      <c r="AJ1240" s="45" t="str">
        <f>IFERROR(IF(ISNUMBER('Opsparede løndele dec21-feb22'!K1238),AI1240+'Opsparede løndele dec21-feb22'!K1238,AI1240),"")</f>
        <v/>
      </c>
    </row>
    <row r="1241" spans="1:36" x14ac:dyDescent="0.25">
      <c r="A1241" s="50" t="str">
        <f t="shared" si="381"/>
        <v/>
      </c>
      <c r="B1241" s="5"/>
      <c r="C1241" s="6"/>
      <c r="D1241" s="7"/>
      <c r="E1241" s="8"/>
      <c r="F1241" s="8"/>
      <c r="G1241" s="58" t="str">
        <f t="shared" si="383"/>
        <v/>
      </c>
      <c r="H1241" s="58" t="str">
        <f t="shared" si="383"/>
        <v/>
      </c>
      <c r="I1241" s="58" t="str">
        <f t="shared" si="383"/>
        <v/>
      </c>
      <c r="K1241" s="100" t="str">
        <f t="shared" si="379"/>
        <v/>
      </c>
      <c r="U1241" s="101"/>
      <c r="V1241" s="63" t="str">
        <f t="shared" si="369"/>
        <v/>
      </c>
      <c r="W1241" s="63" t="str">
        <f t="shared" si="370"/>
        <v/>
      </c>
      <c r="X1241" s="63" t="str">
        <f t="shared" si="371"/>
        <v/>
      </c>
      <c r="Y1241" s="63" t="str">
        <f t="shared" si="372"/>
        <v/>
      </c>
      <c r="Z1241" s="63" t="str">
        <f t="shared" si="373"/>
        <v/>
      </c>
      <c r="AA1241" s="63" t="str">
        <f t="shared" si="374"/>
        <v/>
      </c>
      <c r="AB1241" s="37"/>
      <c r="AC1241" s="37"/>
      <c r="AD1241" s="37"/>
      <c r="AE1241" s="82" t="str">
        <f t="shared" si="375"/>
        <v/>
      </c>
      <c r="AF1241" s="82" t="str">
        <f t="shared" si="376"/>
        <v/>
      </c>
      <c r="AG1241" s="82" t="str">
        <f t="shared" si="377"/>
        <v/>
      </c>
      <c r="AH1241" s="125" t="str">
        <f t="shared" si="380"/>
        <v/>
      </c>
      <c r="AI1241" s="64" t="str">
        <f t="shared" si="378"/>
        <v/>
      </c>
      <c r="AJ1241" s="45" t="str">
        <f>IFERROR(IF(ISNUMBER('Opsparede løndele dec21-feb22'!K1239),AI1241+'Opsparede løndele dec21-feb22'!K1239,AI1241),"")</f>
        <v/>
      </c>
    </row>
    <row r="1242" spans="1:36" x14ac:dyDescent="0.25">
      <c r="A1242" s="50" t="str">
        <f t="shared" si="381"/>
        <v/>
      </c>
      <c r="B1242" s="5"/>
      <c r="C1242" s="6"/>
      <c r="D1242" s="7"/>
      <c r="E1242" s="8"/>
      <c r="F1242" s="8"/>
      <c r="G1242" s="58" t="str">
        <f t="shared" si="383"/>
        <v/>
      </c>
      <c r="H1242" s="58" t="str">
        <f t="shared" si="383"/>
        <v/>
      </c>
      <c r="I1242" s="58" t="str">
        <f t="shared" si="383"/>
        <v/>
      </c>
      <c r="K1242" s="100" t="str">
        <f t="shared" si="379"/>
        <v/>
      </c>
      <c r="U1242" s="101"/>
      <c r="V1242" s="63" t="str">
        <f t="shared" si="369"/>
        <v/>
      </c>
      <c r="W1242" s="63" t="str">
        <f t="shared" si="370"/>
        <v/>
      </c>
      <c r="X1242" s="63" t="str">
        <f t="shared" si="371"/>
        <v/>
      </c>
      <c r="Y1242" s="63" t="str">
        <f t="shared" si="372"/>
        <v/>
      </c>
      <c r="Z1242" s="63" t="str">
        <f t="shared" si="373"/>
        <v/>
      </c>
      <c r="AA1242" s="63" t="str">
        <f t="shared" si="374"/>
        <v/>
      </c>
      <c r="AB1242" s="37"/>
      <c r="AC1242" s="37"/>
      <c r="AD1242" s="37"/>
      <c r="AE1242" s="82" t="str">
        <f t="shared" si="375"/>
        <v/>
      </c>
      <c r="AF1242" s="82" t="str">
        <f t="shared" si="376"/>
        <v/>
      </c>
      <c r="AG1242" s="82" t="str">
        <f t="shared" si="377"/>
        <v/>
      </c>
      <c r="AH1242" s="125" t="str">
        <f t="shared" si="380"/>
        <v/>
      </c>
      <c r="AI1242" s="64" t="str">
        <f t="shared" si="378"/>
        <v/>
      </c>
      <c r="AJ1242" s="45" t="str">
        <f>IFERROR(IF(ISNUMBER('Opsparede løndele dec21-feb22'!K1240),AI1242+'Opsparede løndele dec21-feb22'!K1240,AI1242),"")</f>
        <v/>
      </c>
    </row>
    <row r="1243" spans="1:36" x14ac:dyDescent="0.25">
      <c r="A1243" s="50" t="str">
        <f t="shared" si="381"/>
        <v/>
      </c>
      <c r="B1243" s="5"/>
      <c r="C1243" s="6"/>
      <c r="D1243" s="7"/>
      <c r="E1243" s="8"/>
      <c r="F1243" s="8"/>
      <c r="G1243" s="58" t="str">
        <f t="shared" si="383"/>
        <v/>
      </c>
      <c r="H1243" s="58" t="str">
        <f t="shared" si="383"/>
        <v/>
      </c>
      <c r="I1243" s="58" t="str">
        <f t="shared" si="383"/>
        <v/>
      </c>
      <c r="K1243" s="100" t="str">
        <f t="shared" si="379"/>
        <v/>
      </c>
      <c r="U1243" s="101"/>
      <c r="V1243" s="63" t="str">
        <f t="shared" si="369"/>
        <v/>
      </c>
      <c r="W1243" s="63" t="str">
        <f t="shared" si="370"/>
        <v/>
      </c>
      <c r="X1243" s="63" t="str">
        <f t="shared" si="371"/>
        <v/>
      </c>
      <c r="Y1243" s="63" t="str">
        <f t="shared" si="372"/>
        <v/>
      </c>
      <c r="Z1243" s="63" t="str">
        <f t="shared" si="373"/>
        <v/>
      </c>
      <c r="AA1243" s="63" t="str">
        <f t="shared" si="374"/>
        <v/>
      </c>
      <c r="AB1243" s="37"/>
      <c r="AC1243" s="37"/>
      <c r="AD1243" s="37"/>
      <c r="AE1243" s="82" t="str">
        <f t="shared" si="375"/>
        <v/>
      </c>
      <c r="AF1243" s="82" t="str">
        <f t="shared" si="376"/>
        <v/>
      </c>
      <c r="AG1243" s="82" t="str">
        <f t="shared" si="377"/>
        <v/>
      </c>
      <c r="AH1243" s="125" t="str">
        <f t="shared" si="380"/>
        <v/>
      </c>
      <c r="AI1243" s="64" t="str">
        <f t="shared" si="378"/>
        <v/>
      </c>
      <c r="AJ1243" s="45" t="str">
        <f>IFERROR(IF(ISNUMBER('Opsparede løndele dec21-feb22'!K1241),AI1243+'Opsparede løndele dec21-feb22'!K1241,AI1243),"")</f>
        <v/>
      </c>
    </row>
    <row r="1244" spans="1:36" x14ac:dyDescent="0.25">
      <c r="A1244" s="50" t="str">
        <f t="shared" si="381"/>
        <v/>
      </c>
      <c r="B1244" s="5"/>
      <c r="C1244" s="6"/>
      <c r="D1244" s="7"/>
      <c r="E1244" s="8"/>
      <c r="F1244" s="8"/>
      <c r="G1244" s="58" t="str">
        <f t="shared" si="383"/>
        <v/>
      </c>
      <c r="H1244" s="58" t="str">
        <f t="shared" si="383"/>
        <v/>
      </c>
      <c r="I1244" s="58" t="str">
        <f t="shared" si="383"/>
        <v/>
      </c>
      <c r="K1244" s="100" t="str">
        <f t="shared" si="379"/>
        <v/>
      </c>
      <c r="U1244" s="101"/>
      <c r="V1244" s="63" t="str">
        <f t="shared" si="369"/>
        <v/>
      </c>
      <c r="W1244" s="63" t="str">
        <f t="shared" si="370"/>
        <v/>
      </c>
      <c r="X1244" s="63" t="str">
        <f t="shared" si="371"/>
        <v/>
      </c>
      <c r="Y1244" s="63" t="str">
        <f t="shared" si="372"/>
        <v/>
      </c>
      <c r="Z1244" s="63" t="str">
        <f t="shared" si="373"/>
        <v/>
      </c>
      <c r="AA1244" s="63" t="str">
        <f t="shared" si="374"/>
        <v/>
      </c>
      <c r="AB1244" s="37"/>
      <c r="AC1244" s="37"/>
      <c r="AD1244" s="37"/>
      <c r="AE1244" s="82" t="str">
        <f t="shared" si="375"/>
        <v/>
      </c>
      <c r="AF1244" s="82" t="str">
        <f t="shared" si="376"/>
        <v/>
      </c>
      <c r="AG1244" s="82" t="str">
        <f t="shared" si="377"/>
        <v/>
      </c>
      <c r="AH1244" s="125" t="str">
        <f t="shared" si="380"/>
        <v/>
      </c>
      <c r="AI1244" s="64" t="str">
        <f t="shared" si="378"/>
        <v/>
      </c>
      <c r="AJ1244" s="45" t="str">
        <f>IFERROR(IF(ISNUMBER('Opsparede løndele dec21-feb22'!K1242),AI1244+'Opsparede løndele dec21-feb22'!K1242,AI1244),"")</f>
        <v/>
      </c>
    </row>
    <row r="1245" spans="1:36" x14ac:dyDescent="0.25">
      <c r="A1245" s="50" t="str">
        <f t="shared" si="381"/>
        <v/>
      </c>
      <c r="B1245" s="5"/>
      <c r="C1245" s="6"/>
      <c r="D1245" s="7"/>
      <c r="E1245" s="8"/>
      <c r="F1245" s="8"/>
      <c r="G1245" s="58" t="str">
        <f t="shared" si="383"/>
        <v/>
      </c>
      <c r="H1245" s="58" t="str">
        <f t="shared" si="383"/>
        <v/>
      </c>
      <c r="I1245" s="58" t="str">
        <f t="shared" si="383"/>
        <v/>
      </c>
      <c r="K1245" s="100" t="str">
        <f t="shared" si="379"/>
        <v/>
      </c>
      <c r="U1245" s="101"/>
      <c r="V1245" s="63" t="str">
        <f t="shared" si="369"/>
        <v/>
      </c>
      <c r="W1245" s="63" t="str">
        <f t="shared" si="370"/>
        <v/>
      </c>
      <c r="X1245" s="63" t="str">
        <f t="shared" si="371"/>
        <v/>
      </c>
      <c r="Y1245" s="63" t="str">
        <f t="shared" si="372"/>
        <v/>
      </c>
      <c r="Z1245" s="63" t="str">
        <f t="shared" si="373"/>
        <v/>
      </c>
      <c r="AA1245" s="63" t="str">
        <f t="shared" si="374"/>
        <v/>
      </c>
      <c r="AB1245" s="37"/>
      <c r="AC1245" s="37"/>
      <c r="AD1245" s="37"/>
      <c r="AE1245" s="82" t="str">
        <f t="shared" si="375"/>
        <v/>
      </c>
      <c r="AF1245" s="82" t="str">
        <f t="shared" si="376"/>
        <v/>
      </c>
      <c r="AG1245" s="82" t="str">
        <f t="shared" si="377"/>
        <v/>
      </c>
      <c r="AH1245" s="125" t="str">
        <f t="shared" si="380"/>
        <v/>
      </c>
      <c r="AI1245" s="64" t="str">
        <f t="shared" si="378"/>
        <v/>
      </c>
      <c r="AJ1245" s="45" t="str">
        <f>IFERROR(IF(ISNUMBER('Opsparede løndele dec21-feb22'!K1243),AI1245+'Opsparede løndele dec21-feb22'!K1243,AI1245),"")</f>
        <v/>
      </c>
    </row>
    <row r="1246" spans="1:36" x14ac:dyDescent="0.25">
      <c r="A1246" s="50" t="str">
        <f t="shared" si="381"/>
        <v/>
      </c>
      <c r="B1246" s="5"/>
      <c r="C1246" s="6"/>
      <c r="D1246" s="7"/>
      <c r="E1246" s="8"/>
      <c r="F1246" s="8"/>
      <c r="G1246" s="58" t="str">
        <f t="shared" si="383"/>
        <v/>
      </c>
      <c r="H1246" s="58" t="str">
        <f t="shared" si="383"/>
        <v/>
      </c>
      <c r="I1246" s="58" t="str">
        <f t="shared" si="383"/>
        <v/>
      </c>
      <c r="K1246" s="100" t="str">
        <f t="shared" si="379"/>
        <v/>
      </c>
      <c r="U1246" s="101"/>
      <c r="V1246" s="63" t="str">
        <f t="shared" si="369"/>
        <v/>
      </c>
      <c r="W1246" s="63" t="str">
        <f t="shared" si="370"/>
        <v/>
      </c>
      <c r="X1246" s="63" t="str">
        <f t="shared" si="371"/>
        <v/>
      </c>
      <c r="Y1246" s="63" t="str">
        <f t="shared" si="372"/>
        <v/>
      </c>
      <c r="Z1246" s="63" t="str">
        <f t="shared" si="373"/>
        <v/>
      </c>
      <c r="AA1246" s="63" t="str">
        <f t="shared" si="374"/>
        <v/>
      </c>
      <c r="AB1246" s="37"/>
      <c r="AC1246" s="37"/>
      <c r="AD1246" s="37"/>
      <c r="AE1246" s="82" t="str">
        <f t="shared" si="375"/>
        <v/>
      </c>
      <c r="AF1246" s="82" t="str">
        <f t="shared" si="376"/>
        <v/>
      </c>
      <c r="AG1246" s="82" t="str">
        <f t="shared" si="377"/>
        <v/>
      </c>
      <c r="AH1246" s="125" t="str">
        <f t="shared" si="380"/>
        <v/>
      </c>
      <c r="AI1246" s="64" t="str">
        <f t="shared" si="378"/>
        <v/>
      </c>
      <c r="AJ1246" s="45" t="str">
        <f>IFERROR(IF(ISNUMBER('Opsparede løndele dec21-feb22'!K1244),AI1246+'Opsparede løndele dec21-feb22'!K1244,AI1246),"")</f>
        <v/>
      </c>
    </row>
    <row r="1247" spans="1:36" x14ac:dyDescent="0.25">
      <c r="A1247" s="50" t="str">
        <f t="shared" si="381"/>
        <v/>
      </c>
      <c r="B1247" s="5"/>
      <c r="C1247" s="6"/>
      <c r="D1247" s="7"/>
      <c r="E1247" s="8"/>
      <c r="F1247" s="8"/>
      <c r="G1247" s="58" t="str">
        <f t="shared" ref="G1247:I1256" si="384">IF(AND(ISNUMBER($E1247),ISNUMBER($F1247)),MAX(MIN(NETWORKDAYS(IF($E1247&lt;=VLOOKUP(G$6,Matrix_antal_dage,5,FALSE),VLOOKUP(G$6,Matrix_antal_dage,5,FALSE),$E1247),IF($F1247&gt;=VLOOKUP(G$6,Matrix_antal_dage,6,FALSE),VLOOKUP(G$6,Matrix_antal_dage,6,FALSE),$F1247),helligdage),VLOOKUP(G$6,Matrix_antal_dage,7,FALSE)),0),"")</f>
        <v/>
      </c>
      <c r="H1247" s="58" t="str">
        <f t="shared" si="384"/>
        <v/>
      </c>
      <c r="I1247" s="58" t="str">
        <f t="shared" si="384"/>
        <v/>
      </c>
      <c r="K1247" s="100" t="str">
        <f t="shared" si="379"/>
        <v/>
      </c>
      <c r="U1247" s="101"/>
      <c r="V1247" s="63" t="str">
        <f t="shared" si="369"/>
        <v/>
      </c>
      <c r="W1247" s="63" t="str">
        <f t="shared" si="370"/>
        <v/>
      </c>
      <c r="X1247" s="63" t="str">
        <f t="shared" si="371"/>
        <v/>
      </c>
      <c r="Y1247" s="63" t="str">
        <f t="shared" si="372"/>
        <v/>
      </c>
      <c r="Z1247" s="63" t="str">
        <f t="shared" si="373"/>
        <v/>
      </c>
      <c r="AA1247" s="63" t="str">
        <f t="shared" si="374"/>
        <v/>
      </c>
      <c r="AB1247" s="37"/>
      <c r="AC1247" s="37"/>
      <c r="AD1247" s="37"/>
      <c r="AE1247" s="82" t="str">
        <f t="shared" si="375"/>
        <v/>
      </c>
      <c r="AF1247" s="82" t="str">
        <f t="shared" si="376"/>
        <v/>
      </c>
      <c r="AG1247" s="82" t="str">
        <f t="shared" si="377"/>
        <v/>
      </c>
      <c r="AH1247" s="125" t="str">
        <f t="shared" si="380"/>
        <v/>
      </c>
      <c r="AI1247" s="64" t="str">
        <f t="shared" si="378"/>
        <v/>
      </c>
      <c r="AJ1247" s="45" t="str">
        <f>IFERROR(IF(ISNUMBER('Opsparede løndele dec21-feb22'!K1245),AI1247+'Opsparede løndele dec21-feb22'!K1245,AI1247),"")</f>
        <v/>
      </c>
    </row>
    <row r="1248" spans="1:36" x14ac:dyDescent="0.25">
      <c r="A1248" s="50" t="str">
        <f t="shared" si="381"/>
        <v/>
      </c>
      <c r="B1248" s="5"/>
      <c r="C1248" s="6"/>
      <c r="D1248" s="7"/>
      <c r="E1248" s="8"/>
      <c r="F1248" s="8"/>
      <c r="G1248" s="58" t="str">
        <f t="shared" si="384"/>
        <v/>
      </c>
      <c r="H1248" s="58" t="str">
        <f t="shared" si="384"/>
        <v/>
      </c>
      <c r="I1248" s="58" t="str">
        <f t="shared" si="384"/>
        <v/>
      </c>
      <c r="K1248" s="100" t="str">
        <f t="shared" si="379"/>
        <v/>
      </c>
      <c r="U1248" s="101"/>
      <c r="V1248" s="63" t="str">
        <f t="shared" si="369"/>
        <v/>
      </c>
      <c r="W1248" s="63" t="str">
        <f t="shared" si="370"/>
        <v/>
      </c>
      <c r="X1248" s="63" t="str">
        <f t="shared" si="371"/>
        <v/>
      </c>
      <c r="Y1248" s="63" t="str">
        <f t="shared" si="372"/>
        <v/>
      </c>
      <c r="Z1248" s="63" t="str">
        <f t="shared" si="373"/>
        <v/>
      </c>
      <c r="AA1248" s="63" t="str">
        <f t="shared" si="374"/>
        <v/>
      </c>
      <c r="AB1248" s="37"/>
      <c r="AC1248" s="37"/>
      <c r="AD1248" s="37"/>
      <c r="AE1248" s="82" t="str">
        <f t="shared" si="375"/>
        <v/>
      </c>
      <c r="AF1248" s="82" t="str">
        <f t="shared" si="376"/>
        <v/>
      </c>
      <c r="AG1248" s="82" t="str">
        <f t="shared" si="377"/>
        <v/>
      </c>
      <c r="AH1248" s="125" t="str">
        <f t="shared" si="380"/>
        <v/>
      </c>
      <c r="AI1248" s="64" t="str">
        <f t="shared" si="378"/>
        <v/>
      </c>
      <c r="AJ1248" s="45" t="str">
        <f>IFERROR(IF(ISNUMBER('Opsparede løndele dec21-feb22'!K1246),AI1248+'Opsparede løndele dec21-feb22'!K1246,AI1248),"")</f>
        <v/>
      </c>
    </row>
    <row r="1249" spans="1:36" x14ac:dyDescent="0.25">
      <c r="A1249" s="50" t="str">
        <f t="shared" si="381"/>
        <v/>
      </c>
      <c r="B1249" s="5"/>
      <c r="C1249" s="6"/>
      <c r="D1249" s="7"/>
      <c r="E1249" s="8"/>
      <c r="F1249" s="8"/>
      <c r="G1249" s="58" t="str">
        <f t="shared" si="384"/>
        <v/>
      </c>
      <c r="H1249" s="58" t="str">
        <f t="shared" si="384"/>
        <v/>
      </c>
      <c r="I1249" s="58" t="str">
        <f t="shared" si="384"/>
        <v/>
      </c>
      <c r="K1249" s="100" t="str">
        <f t="shared" si="379"/>
        <v/>
      </c>
      <c r="U1249" s="101"/>
      <c r="V1249" s="63" t="str">
        <f t="shared" si="369"/>
        <v/>
      </c>
      <c r="W1249" s="63" t="str">
        <f t="shared" si="370"/>
        <v/>
      </c>
      <c r="X1249" s="63" t="str">
        <f t="shared" si="371"/>
        <v/>
      </c>
      <c r="Y1249" s="63" t="str">
        <f t="shared" si="372"/>
        <v/>
      </c>
      <c r="Z1249" s="63" t="str">
        <f t="shared" si="373"/>
        <v/>
      </c>
      <c r="AA1249" s="63" t="str">
        <f t="shared" si="374"/>
        <v/>
      </c>
      <c r="AB1249" s="37"/>
      <c r="AC1249" s="37"/>
      <c r="AD1249" s="37"/>
      <c r="AE1249" s="82" t="str">
        <f t="shared" si="375"/>
        <v/>
      </c>
      <c r="AF1249" s="82" t="str">
        <f t="shared" si="376"/>
        <v/>
      </c>
      <c r="AG1249" s="82" t="str">
        <f t="shared" si="377"/>
        <v/>
      </c>
      <c r="AH1249" s="125" t="str">
        <f t="shared" si="380"/>
        <v/>
      </c>
      <c r="AI1249" s="64" t="str">
        <f t="shared" si="378"/>
        <v/>
      </c>
      <c r="AJ1249" s="45" t="str">
        <f>IFERROR(IF(ISNUMBER('Opsparede løndele dec21-feb22'!K1247),AI1249+'Opsparede løndele dec21-feb22'!K1247,AI1249),"")</f>
        <v/>
      </c>
    </row>
    <row r="1250" spans="1:36" x14ac:dyDescent="0.25">
      <c r="A1250" s="50" t="str">
        <f t="shared" si="381"/>
        <v/>
      </c>
      <c r="B1250" s="5"/>
      <c r="C1250" s="6"/>
      <c r="D1250" s="7"/>
      <c r="E1250" s="8"/>
      <c r="F1250" s="8"/>
      <c r="G1250" s="58" t="str">
        <f t="shared" si="384"/>
        <v/>
      </c>
      <c r="H1250" s="58" t="str">
        <f t="shared" si="384"/>
        <v/>
      </c>
      <c r="I1250" s="58" t="str">
        <f t="shared" si="384"/>
        <v/>
      </c>
      <c r="K1250" s="100" t="str">
        <f t="shared" si="379"/>
        <v/>
      </c>
      <c r="U1250" s="101"/>
      <c r="V1250" s="63" t="str">
        <f t="shared" si="369"/>
        <v/>
      </c>
      <c r="W1250" s="63" t="str">
        <f t="shared" si="370"/>
        <v/>
      </c>
      <c r="X1250" s="63" t="str">
        <f t="shared" si="371"/>
        <v/>
      </c>
      <c r="Y1250" s="63" t="str">
        <f t="shared" si="372"/>
        <v/>
      </c>
      <c r="Z1250" s="63" t="str">
        <f t="shared" si="373"/>
        <v/>
      </c>
      <c r="AA1250" s="63" t="str">
        <f t="shared" si="374"/>
        <v/>
      </c>
      <c r="AB1250" s="37"/>
      <c r="AC1250" s="37"/>
      <c r="AD1250" s="37"/>
      <c r="AE1250" s="82" t="str">
        <f t="shared" si="375"/>
        <v/>
      </c>
      <c r="AF1250" s="82" t="str">
        <f t="shared" si="376"/>
        <v/>
      </c>
      <c r="AG1250" s="82" t="str">
        <f t="shared" si="377"/>
        <v/>
      </c>
      <c r="AH1250" s="125" t="str">
        <f t="shared" si="380"/>
        <v/>
      </c>
      <c r="AI1250" s="64" t="str">
        <f t="shared" si="378"/>
        <v/>
      </c>
      <c r="AJ1250" s="45" t="str">
        <f>IFERROR(IF(ISNUMBER('Opsparede løndele dec21-feb22'!K1248),AI1250+'Opsparede løndele dec21-feb22'!K1248,AI1250),"")</f>
        <v/>
      </c>
    </row>
    <row r="1251" spans="1:36" x14ac:dyDescent="0.25">
      <c r="A1251" s="50" t="str">
        <f t="shared" si="381"/>
        <v/>
      </c>
      <c r="B1251" s="5"/>
      <c r="C1251" s="6"/>
      <c r="D1251" s="7"/>
      <c r="E1251" s="8"/>
      <c r="F1251" s="8"/>
      <c r="G1251" s="58" t="str">
        <f t="shared" si="384"/>
        <v/>
      </c>
      <c r="H1251" s="58" t="str">
        <f t="shared" si="384"/>
        <v/>
      </c>
      <c r="I1251" s="58" t="str">
        <f t="shared" si="384"/>
        <v/>
      </c>
      <c r="K1251" s="100" t="str">
        <f t="shared" si="379"/>
        <v/>
      </c>
      <c r="U1251" s="101"/>
      <c r="V1251" s="63" t="str">
        <f t="shared" si="369"/>
        <v/>
      </c>
      <c r="W1251" s="63" t="str">
        <f t="shared" si="370"/>
        <v/>
      </c>
      <c r="X1251" s="63" t="str">
        <f t="shared" si="371"/>
        <v/>
      </c>
      <c r="Y1251" s="63" t="str">
        <f t="shared" si="372"/>
        <v/>
      </c>
      <c r="Z1251" s="63" t="str">
        <f t="shared" si="373"/>
        <v/>
      </c>
      <c r="AA1251" s="63" t="str">
        <f t="shared" si="374"/>
        <v/>
      </c>
      <c r="AB1251" s="37"/>
      <c r="AC1251" s="37"/>
      <c r="AD1251" s="37"/>
      <c r="AE1251" s="82" t="str">
        <f t="shared" si="375"/>
        <v/>
      </c>
      <c r="AF1251" s="82" t="str">
        <f t="shared" si="376"/>
        <v/>
      </c>
      <c r="AG1251" s="82" t="str">
        <f t="shared" si="377"/>
        <v/>
      </c>
      <c r="AH1251" s="125" t="str">
        <f t="shared" si="380"/>
        <v/>
      </c>
      <c r="AI1251" s="64" t="str">
        <f t="shared" si="378"/>
        <v/>
      </c>
      <c r="AJ1251" s="45" t="str">
        <f>IFERROR(IF(ISNUMBER('Opsparede løndele dec21-feb22'!K1249),AI1251+'Opsparede løndele dec21-feb22'!K1249,AI1251),"")</f>
        <v/>
      </c>
    </row>
    <row r="1252" spans="1:36" x14ac:dyDescent="0.25">
      <c r="A1252" s="50" t="str">
        <f t="shared" si="381"/>
        <v/>
      </c>
      <c r="B1252" s="5"/>
      <c r="C1252" s="6"/>
      <c r="D1252" s="7"/>
      <c r="E1252" s="8"/>
      <c r="F1252" s="8"/>
      <c r="G1252" s="58" t="str">
        <f t="shared" si="384"/>
        <v/>
      </c>
      <c r="H1252" s="58" t="str">
        <f t="shared" si="384"/>
        <v/>
      </c>
      <c r="I1252" s="58" t="str">
        <f t="shared" si="384"/>
        <v/>
      </c>
      <c r="K1252" s="100" t="str">
        <f t="shared" si="379"/>
        <v/>
      </c>
      <c r="U1252" s="101"/>
      <c r="V1252" s="63" t="str">
        <f t="shared" si="369"/>
        <v/>
      </c>
      <c r="W1252" s="63" t="str">
        <f t="shared" si="370"/>
        <v/>
      </c>
      <c r="X1252" s="63" t="str">
        <f t="shared" si="371"/>
        <v/>
      </c>
      <c r="Y1252" s="63" t="str">
        <f t="shared" si="372"/>
        <v/>
      </c>
      <c r="Z1252" s="63" t="str">
        <f t="shared" si="373"/>
        <v/>
      </c>
      <c r="AA1252" s="63" t="str">
        <f t="shared" si="374"/>
        <v/>
      </c>
      <c r="AB1252" s="37"/>
      <c r="AC1252" s="37"/>
      <c r="AD1252" s="37"/>
      <c r="AE1252" s="82" t="str">
        <f t="shared" si="375"/>
        <v/>
      </c>
      <c r="AF1252" s="82" t="str">
        <f t="shared" si="376"/>
        <v/>
      </c>
      <c r="AG1252" s="82" t="str">
        <f t="shared" si="377"/>
        <v/>
      </c>
      <c r="AH1252" s="125" t="str">
        <f t="shared" si="380"/>
        <v/>
      </c>
      <c r="AI1252" s="64" t="str">
        <f t="shared" si="378"/>
        <v/>
      </c>
      <c r="AJ1252" s="45" t="str">
        <f>IFERROR(IF(ISNUMBER('Opsparede løndele dec21-feb22'!K1250),AI1252+'Opsparede løndele dec21-feb22'!K1250,AI1252),"")</f>
        <v/>
      </c>
    </row>
    <row r="1253" spans="1:36" x14ac:dyDescent="0.25">
      <c r="A1253" s="50" t="str">
        <f t="shared" si="381"/>
        <v/>
      </c>
      <c r="B1253" s="5"/>
      <c r="C1253" s="6"/>
      <c r="D1253" s="7"/>
      <c r="E1253" s="8"/>
      <c r="F1253" s="8"/>
      <c r="G1253" s="58" t="str">
        <f t="shared" si="384"/>
        <v/>
      </c>
      <c r="H1253" s="58" t="str">
        <f t="shared" si="384"/>
        <v/>
      </c>
      <c r="I1253" s="58" t="str">
        <f t="shared" si="384"/>
        <v/>
      </c>
      <c r="K1253" s="100" t="str">
        <f t="shared" si="379"/>
        <v/>
      </c>
      <c r="U1253" s="101"/>
      <c r="V1253" s="63" t="str">
        <f t="shared" si="369"/>
        <v/>
      </c>
      <c r="W1253" s="63" t="str">
        <f t="shared" si="370"/>
        <v/>
      </c>
      <c r="X1253" s="63" t="str">
        <f t="shared" si="371"/>
        <v/>
      </c>
      <c r="Y1253" s="63" t="str">
        <f t="shared" si="372"/>
        <v/>
      </c>
      <c r="Z1253" s="63" t="str">
        <f t="shared" si="373"/>
        <v/>
      </c>
      <c r="AA1253" s="63" t="str">
        <f t="shared" si="374"/>
        <v/>
      </c>
      <c r="AB1253" s="37"/>
      <c r="AC1253" s="37"/>
      <c r="AD1253" s="37"/>
      <c r="AE1253" s="82" t="str">
        <f t="shared" si="375"/>
        <v/>
      </c>
      <c r="AF1253" s="82" t="str">
        <f t="shared" si="376"/>
        <v/>
      </c>
      <c r="AG1253" s="82" t="str">
        <f t="shared" si="377"/>
        <v/>
      </c>
      <c r="AH1253" s="125" t="str">
        <f t="shared" si="380"/>
        <v/>
      </c>
      <c r="AI1253" s="64" t="str">
        <f t="shared" si="378"/>
        <v/>
      </c>
      <c r="AJ1253" s="45" t="str">
        <f>IFERROR(IF(ISNUMBER('Opsparede løndele dec21-feb22'!K1251),AI1253+'Opsparede løndele dec21-feb22'!K1251,AI1253),"")</f>
        <v/>
      </c>
    </row>
    <row r="1254" spans="1:36" x14ac:dyDescent="0.25">
      <c r="A1254" s="50" t="str">
        <f t="shared" si="381"/>
        <v/>
      </c>
      <c r="B1254" s="5"/>
      <c r="C1254" s="6"/>
      <c r="D1254" s="7"/>
      <c r="E1254" s="8"/>
      <c r="F1254" s="8"/>
      <c r="G1254" s="58" t="str">
        <f t="shared" si="384"/>
        <v/>
      </c>
      <c r="H1254" s="58" t="str">
        <f t="shared" si="384"/>
        <v/>
      </c>
      <c r="I1254" s="58" t="str">
        <f t="shared" si="384"/>
        <v/>
      </c>
      <c r="K1254" s="100" t="str">
        <f t="shared" si="379"/>
        <v/>
      </c>
      <c r="U1254" s="101"/>
      <c r="V1254" s="63" t="str">
        <f t="shared" si="369"/>
        <v/>
      </c>
      <c r="W1254" s="63" t="str">
        <f t="shared" si="370"/>
        <v/>
      </c>
      <c r="X1254" s="63" t="str">
        <f t="shared" si="371"/>
        <v/>
      </c>
      <c r="Y1254" s="63" t="str">
        <f t="shared" si="372"/>
        <v/>
      </c>
      <c r="Z1254" s="63" t="str">
        <f t="shared" si="373"/>
        <v/>
      </c>
      <c r="AA1254" s="63" t="str">
        <f t="shared" si="374"/>
        <v/>
      </c>
      <c r="AB1254" s="37"/>
      <c r="AC1254" s="37"/>
      <c r="AD1254" s="37"/>
      <c r="AE1254" s="82" t="str">
        <f t="shared" si="375"/>
        <v/>
      </c>
      <c r="AF1254" s="82" t="str">
        <f t="shared" si="376"/>
        <v/>
      </c>
      <c r="AG1254" s="82" t="str">
        <f t="shared" si="377"/>
        <v/>
      </c>
      <c r="AH1254" s="125" t="str">
        <f t="shared" si="380"/>
        <v/>
      </c>
      <c r="AI1254" s="64" t="str">
        <f t="shared" si="378"/>
        <v/>
      </c>
      <c r="AJ1254" s="45" t="str">
        <f>IFERROR(IF(ISNUMBER('Opsparede løndele dec21-feb22'!K1252),AI1254+'Opsparede løndele dec21-feb22'!K1252,AI1254),"")</f>
        <v/>
      </c>
    </row>
    <row r="1255" spans="1:36" x14ac:dyDescent="0.25">
      <c r="A1255" s="50" t="str">
        <f t="shared" si="381"/>
        <v/>
      </c>
      <c r="B1255" s="5"/>
      <c r="C1255" s="6"/>
      <c r="D1255" s="7"/>
      <c r="E1255" s="8"/>
      <c r="F1255" s="8"/>
      <c r="G1255" s="58" t="str">
        <f t="shared" si="384"/>
        <v/>
      </c>
      <c r="H1255" s="58" t="str">
        <f t="shared" si="384"/>
        <v/>
      </c>
      <c r="I1255" s="58" t="str">
        <f t="shared" si="384"/>
        <v/>
      </c>
      <c r="K1255" s="100" t="str">
        <f t="shared" si="379"/>
        <v/>
      </c>
      <c r="U1255" s="101"/>
      <c r="V1255" s="63" t="str">
        <f t="shared" si="369"/>
        <v/>
      </c>
      <c r="W1255" s="63" t="str">
        <f t="shared" si="370"/>
        <v/>
      </c>
      <c r="X1255" s="63" t="str">
        <f t="shared" si="371"/>
        <v/>
      </c>
      <c r="Y1255" s="63" t="str">
        <f t="shared" si="372"/>
        <v/>
      </c>
      <c r="Z1255" s="63" t="str">
        <f t="shared" si="373"/>
        <v/>
      </c>
      <c r="AA1255" s="63" t="str">
        <f t="shared" si="374"/>
        <v/>
      </c>
      <c r="AB1255" s="37"/>
      <c r="AC1255" s="37"/>
      <c r="AD1255" s="37"/>
      <c r="AE1255" s="82" t="str">
        <f t="shared" si="375"/>
        <v/>
      </c>
      <c r="AF1255" s="82" t="str">
        <f t="shared" si="376"/>
        <v/>
      </c>
      <c r="AG1255" s="82" t="str">
        <f t="shared" si="377"/>
        <v/>
      </c>
      <c r="AH1255" s="125" t="str">
        <f t="shared" si="380"/>
        <v/>
      </c>
      <c r="AI1255" s="64" t="str">
        <f t="shared" si="378"/>
        <v/>
      </c>
      <c r="AJ1255" s="45" t="str">
        <f>IFERROR(IF(ISNUMBER('Opsparede løndele dec21-feb22'!K1253),AI1255+'Opsparede løndele dec21-feb22'!K1253,AI1255),"")</f>
        <v/>
      </c>
    </row>
    <row r="1256" spans="1:36" x14ac:dyDescent="0.25">
      <c r="A1256" s="50" t="str">
        <f t="shared" si="381"/>
        <v/>
      </c>
      <c r="B1256" s="5"/>
      <c r="C1256" s="6"/>
      <c r="D1256" s="7"/>
      <c r="E1256" s="8"/>
      <c r="F1256" s="8"/>
      <c r="G1256" s="58" t="str">
        <f t="shared" si="384"/>
        <v/>
      </c>
      <c r="H1256" s="58" t="str">
        <f t="shared" si="384"/>
        <v/>
      </c>
      <c r="I1256" s="58" t="str">
        <f t="shared" si="384"/>
        <v/>
      </c>
      <c r="K1256" s="100" t="str">
        <f t="shared" si="379"/>
        <v/>
      </c>
      <c r="U1256" s="101"/>
      <c r="V1256" s="63" t="str">
        <f t="shared" si="369"/>
        <v/>
      </c>
      <c r="W1256" s="63" t="str">
        <f t="shared" si="370"/>
        <v/>
      </c>
      <c r="X1256" s="63" t="str">
        <f t="shared" si="371"/>
        <v/>
      </c>
      <c r="Y1256" s="63" t="str">
        <f t="shared" si="372"/>
        <v/>
      </c>
      <c r="Z1256" s="63" t="str">
        <f t="shared" si="373"/>
        <v/>
      </c>
      <c r="AA1256" s="63" t="str">
        <f t="shared" si="374"/>
        <v/>
      </c>
      <c r="AB1256" s="37"/>
      <c r="AC1256" s="37"/>
      <c r="AD1256" s="37"/>
      <c r="AE1256" s="82" t="str">
        <f t="shared" si="375"/>
        <v/>
      </c>
      <c r="AF1256" s="82" t="str">
        <f t="shared" si="376"/>
        <v/>
      </c>
      <c r="AG1256" s="82" t="str">
        <f t="shared" si="377"/>
        <v/>
      </c>
      <c r="AH1256" s="125" t="str">
        <f t="shared" si="380"/>
        <v/>
      </c>
      <c r="AI1256" s="64" t="str">
        <f t="shared" si="378"/>
        <v/>
      </c>
      <c r="AJ1256" s="45" t="str">
        <f>IFERROR(IF(ISNUMBER('Opsparede løndele dec21-feb22'!K1254),AI1256+'Opsparede løndele dec21-feb22'!K1254,AI1256),"")</f>
        <v/>
      </c>
    </row>
    <row r="1257" spans="1:36" x14ac:dyDescent="0.25">
      <c r="A1257" s="50" t="str">
        <f t="shared" si="381"/>
        <v/>
      </c>
      <c r="B1257" s="5"/>
      <c r="C1257" s="6"/>
      <c r="D1257" s="7"/>
      <c r="E1257" s="8"/>
      <c r="F1257" s="8"/>
      <c r="G1257" s="58" t="str">
        <f t="shared" ref="G1257:I1266" si="385">IF(AND(ISNUMBER($E1257),ISNUMBER($F1257)),MAX(MIN(NETWORKDAYS(IF($E1257&lt;=VLOOKUP(G$6,Matrix_antal_dage,5,FALSE),VLOOKUP(G$6,Matrix_antal_dage,5,FALSE),$E1257),IF($F1257&gt;=VLOOKUP(G$6,Matrix_antal_dage,6,FALSE),VLOOKUP(G$6,Matrix_antal_dage,6,FALSE),$F1257),helligdage),VLOOKUP(G$6,Matrix_antal_dage,7,FALSE)),0),"")</f>
        <v/>
      </c>
      <c r="H1257" s="58" t="str">
        <f t="shared" si="385"/>
        <v/>
      </c>
      <c r="I1257" s="58" t="str">
        <f t="shared" si="385"/>
        <v/>
      </c>
      <c r="K1257" s="100" t="str">
        <f t="shared" si="379"/>
        <v/>
      </c>
      <c r="U1257" s="101"/>
      <c r="V1257" s="63" t="str">
        <f t="shared" si="369"/>
        <v/>
      </c>
      <c r="W1257" s="63" t="str">
        <f t="shared" si="370"/>
        <v/>
      </c>
      <c r="X1257" s="63" t="str">
        <f t="shared" si="371"/>
        <v/>
      </c>
      <c r="Y1257" s="63" t="str">
        <f t="shared" si="372"/>
        <v/>
      </c>
      <c r="Z1257" s="63" t="str">
        <f t="shared" si="373"/>
        <v/>
      </c>
      <c r="AA1257" s="63" t="str">
        <f t="shared" si="374"/>
        <v/>
      </c>
      <c r="AB1257" s="37"/>
      <c r="AC1257" s="37"/>
      <c r="AD1257" s="37"/>
      <c r="AE1257" s="82" t="str">
        <f t="shared" si="375"/>
        <v/>
      </c>
      <c r="AF1257" s="82" t="str">
        <f t="shared" si="376"/>
        <v/>
      </c>
      <c r="AG1257" s="82" t="str">
        <f t="shared" si="377"/>
        <v/>
      </c>
      <c r="AH1257" s="125" t="str">
        <f t="shared" si="380"/>
        <v/>
      </c>
      <c r="AI1257" s="64" t="str">
        <f t="shared" si="378"/>
        <v/>
      </c>
      <c r="AJ1257" s="45" t="str">
        <f>IFERROR(IF(ISNUMBER('Opsparede løndele dec21-feb22'!K1255),AI1257+'Opsparede løndele dec21-feb22'!K1255,AI1257),"")</f>
        <v/>
      </c>
    </row>
    <row r="1258" spans="1:36" x14ac:dyDescent="0.25">
      <c r="A1258" s="50" t="str">
        <f t="shared" si="381"/>
        <v/>
      </c>
      <c r="B1258" s="5"/>
      <c r="C1258" s="6"/>
      <c r="D1258" s="7"/>
      <c r="E1258" s="8"/>
      <c r="F1258" s="8"/>
      <c r="G1258" s="58" t="str">
        <f t="shared" si="385"/>
        <v/>
      </c>
      <c r="H1258" s="58" t="str">
        <f t="shared" si="385"/>
        <v/>
      </c>
      <c r="I1258" s="58" t="str">
        <f t="shared" si="385"/>
        <v/>
      </c>
      <c r="K1258" s="100" t="str">
        <f t="shared" si="379"/>
        <v/>
      </c>
      <c r="U1258" s="101"/>
      <c r="V1258" s="63" t="str">
        <f t="shared" si="369"/>
        <v/>
      </c>
      <c r="W1258" s="63" t="str">
        <f t="shared" si="370"/>
        <v/>
      </c>
      <c r="X1258" s="63" t="str">
        <f t="shared" si="371"/>
        <v/>
      </c>
      <c r="Y1258" s="63" t="str">
        <f t="shared" si="372"/>
        <v/>
      </c>
      <c r="Z1258" s="63" t="str">
        <f t="shared" si="373"/>
        <v/>
      </c>
      <c r="AA1258" s="63" t="str">
        <f t="shared" si="374"/>
        <v/>
      </c>
      <c r="AB1258" s="37"/>
      <c r="AC1258" s="37"/>
      <c r="AD1258" s="37"/>
      <c r="AE1258" s="82" t="str">
        <f t="shared" si="375"/>
        <v/>
      </c>
      <c r="AF1258" s="82" t="str">
        <f t="shared" si="376"/>
        <v/>
      </c>
      <c r="AG1258" s="82" t="str">
        <f t="shared" si="377"/>
        <v/>
      </c>
      <c r="AH1258" s="125" t="str">
        <f t="shared" si="380"/>
        <v/>
      </c>
      <c r="AI1258" s="64" t="str">
        <f t="shared" si="378"/>
        <v/>
      </c>
      <c r="AJ1258" s="45" t="str">
        <f>IFERROR(IF(ISNUMBER('Opsparede løndele dec21-feb22'!K1256),AI1258+'Opsparede løndele dec21-feb22'!K1256,AI1258),"")</f>
        <v/>
      </c>
    </row>
    <row r="1259" spans="1:36" x14ac:dyDescent="0.25">
      <c r="A1259" s="50" t="str">
        <f t="shared" si="381"/>
        <v/>
      </c>
      <c r="B1259" s="5"/>
      <c r="C1259" s="6"/>
      <c r="D1259" s="7"/>
      <c r="E1259" s="8"/>
      <c r="F1259" s="8"/>
      <c r="G1259" s="58" t="str">
        <f t="shared" si="385"/>
        <v/>
      </c>
      <c r="H1259" s="58" t="str">
        <f t="shared" si="385"/>
        <v/>
      </c>
      <c r="I1259" s="58" t="str">
        <f t="shared" si="385"/>
        <v/>
      </c>
      <c r="K1259" s="100" t="str">
        <f t="shared" si="379"/>
        <v/>
      </c>
      <c r="U1259" s="101"/>
      <c r="V1259" s="63" t="str">
        <f t="shared" si="369"/>
        <v/>
      </c>
      <c r="W1259" s="63" t="str">
        <f t="shared" si="370"/>
        <v/>
      </c>
      <c r="X1259" s="63" t="str">
        <f t="shared" si="371"/>
        <v/>
      </c>
      <c r="Y1259" s="63" t="str">
        <f t="shared" si="372"/>
        <v/>
      </c>
      <c r="Z1259" s="63" t="str">
        <f t="shared" si="373"/>
        <v/>
      </c>
      <c r="AA1259" s="63" t="str">
        <f t="shared" si="374"/>
        <v/>
      </c>
      <c r="AB1259" s="37"/>
      <c r="AC1259" s="37"/>
      <c r="AD1259" s="37"/>
      <c r="AE1259" s="82" t="str">
        <f t="shared" si="375"/>
        <v/>
      </c>
      <c r="AF1259" s="82" t="str">
        <f t="shared" si="376"/>
        <v/>
      </c>
      <c r="AG1259" s="82" t="str">
        <f t="shared" si="377"/>
        <v/>
      </c>
      <c r="AH1259" s="125" t="str">
        <f t="shared" si="380"/>
        <v/>
      </c>
      <c r="AI1259" s="64" t="str">
        <f t="shared" si="378"/>
        <v/>
      </c>
      <c r="AJ1259" s="45" t="str">
        <f>IFERROR(IF(ISNUMBER('Opsparede løndele dec21-feb22'!K1257),AI1259+'Opsparede løndele dec21-feb22'!K1257,AI1259),"")</f>
        <v/>
      </c>
    </row>
    <row r="1260" spans="1:36" x14ac:dyDescent="0.25">
      <c r="A1260" s="50" t="str">
        <f t="shared" si="381"/>
        <v/>
      </c>
      <c r="B1260" s="5"/>
      <c r="C1260" s="6"/>
      <c r="D1260" s="7"/>
      <c r="E1260" s="8"/>
      <c r="F1260" s="8"/>
      <c r="G1260" s="58" t="str">
        <f t="shared" si="385"/>
        <v/>
      </c>
      <c r="H1260" s="58" t="str">
        <f t="shared" si="385"/>
        <v/>
      </c>
      <c r="I1260" s="58" t="str">
        <f t="shared" si="385"/>
        <v/>
      </c>
      <c r="K1260" s="100" t="str">
        <f t="shared" si="379"/>
        <v/>
      </c>
      <c r="U1260" s="101"/>
      <c r="V1260" s="63" t="str">
        <f t="shared" si="369"/>
        <v/>
      </c>
      <c r="W1260" s="63" t="str">
        <f t="shared" si="370"/>
        <v/>
      </c>
      <c r="X1260" s="63" t="str">
        <f t="shared" si="371"/>
        <v/>
      </c>
      <c r="Y1260" s="63" t="str">
        <f t="shared" si="372"/>
        <v/>
      </c>
      <c r="Z1260" s="63" t="str">
        <f t="shared" si="373"/>
        <v/>
      </c>
      <c r="AA1260" s="63" t="str">
        <f t="shared" si="374"/>
        <v/>
      </c>
      <c r="AB1260" s="37"/>
      <c r="AC1260" s="37"/>
      <c r="AD1260" s="37"/>
      <c r="AE1260" s="82" t="str">
        <f t="shared" si="375"/>
        <v/>
      </c>
      <c r="AF1260" s="82" t="str">
        <f t="shared" si="376"/>
        <v/>
      </c>
      <c r="AG1260" s="82" t="str">
        <f t="shared" si="377"/>
        <v/>
      </c>
      <c r="AH1260" s="125" t="str">
        <f t="shared" si="380"/>
        <v/>
      </c>
      <c r="AI1260" s="64" t="str">
        <f t="shared" si="378"/>
        <v/>
      </c>
      <c r="AJ1260" s="45" t="str">
        <f>IFERROR(IF(ISNUMBER('Opsparede løndele dec21-feb22'!K1258),AI1260+'Opsparede løndele dec21-feb22'!K1258,AI1260),"")</f>
        <v/>
      </c>
    </row>
    <row r="1261" spans="1:36" x14ac:dyDescent="0.25">
      <c r="A1261" s="50" t="str">
        <f t="shared" si="381"/>
        <v/>
      </c>
      <c r="B1261" s="5"/>
      <c r="C1261" s="6"/>
      <c r="D1261" s="7"/>
      <c r="E1261" s="8"/>
      <c r="F1261" s="8"/>
      <c r="G1261" s="58" t="str">
        <f t="shared" si="385"/>
        <v/>
      </c>
      <c r="H1261" s="58" t="str">
        <f t="shared" si="385"/>
        <v/>
      </c>
      <c r="I1261" s="58" t="str">
        <f t="shared" si="385"/>
        <v/>
      </c>
      <c r="K1261" s="100" t="str">
        <f t="shared" si="379"/>
        <v/>
      </c>
      <c r="U1261" s="101"/>
      <c r="V1261" s="63" t="str">
        <f t="shared" si="369"/>
        <v/>
      </c>
      <c r="W1261" s="63" t="str">
        <f t="shared" si="370"/>
        <v/>
      </c>
      <c r="X1261" s="63" t="str">
        <f t="shared" si="371"/>
        <v/>
      </c>
      <c r="Y1261" s="63" t="str">
        <f t="shared" si="372"/>
        <v/>
      </c>
      <c r="Z1261" s="63" t="str">
        <f t="shared" si="373"/>
        <v/>
      </c>
      <c r="AA1261" s="63" t="str">
        <f t="shared" si="374"/>
        <v/>
      </c>
      <c r="AB1261" s="37"/>
      <c r="AC1261" s="37"/>
      <c r="AD1261" s="37"/>
      <c r="AE1261" s="82" t="str">
        <f t="shared" si="375"/>
        <v/>
      </c>
      <c r="AF1261" s="82" t="str">
        <f t="shared" si="376"/>
        <v/>
      </c>
      <c r="AG1261" s="82" t="str">
        <f t="shared" si="377"/>
        <v/>
      </c>
      <c r="AH1261" s="125" t="str">
        <f t="shared" si="380"/>
        <v/>
      </c>
      <c r="AI1261" s="64" t="str">
        <f t="shared" si="378"/>
        <v/>
      </c>
      <c r="AJ1261" s="45" t="str">
        <f>IFERROR(IF(ISNUMBER('Opsparede løndele dec21-feb22'!K1259),AI1261+'Opsparede løndele dec21-feb22'!K1259,AI1261),"")</f>
        <v/>
      </c>
    </row>
    <row r="1262" spans="1:36" x14ac:dyDescent="0.25">
      <c r="A1262" s="50" t="str">
        <f t="shared" si="381"/>
        <v/>
      </c>
      <c r="B1262" s="5"/>
      <c r="C1262" s="6"/>
      <c r="D1262" s="7"/>
      <c r="E1262" s="8"/>
      <c r="F1262" s="8"/>
      <c r="G1262" s="58" t="str">
        <f t="shared" si="385"/>
        <v/>
      </c>
      <c r="H1262" s="58" t="str">
        <f t="shared" si="385"/>
        <v/>
      </c>
      <c r="I1262" s="58" t="str">
        <f t="shared" si="385"/>
        <v/>
      </c>
      <c r="K1262" s="100" t="str">
        <f t="shared" si="379"/>
        <v/>
      </c>
      <c r="U1262" s="101"/>
      <c r="V1262" s="63" t="str">
        <f t="shared" si="369"/>
        <v/>
      </c>
      <c r="W1262" s="63" t="str">
        <f t="shared" si="370"/>
        <v/>
      </c>
      <c r="X1262" s="63" t="str">
        <f t="shared" si="371"/>
        <v/>
      </c>
      <c r="Y1262" s="63" t="str">
        <f t="shared" si="372"/>
        <v/>
      </c>
      <c r="Z1262" s="63" t="str">
        <f t="shared" si="373"/>
        <v/>
      </c>
      <c r="AA1262" s="63" t="str">
        <f t="shared" si="374"/>
        <v/>
      </c>
      <c r="AB1262" s="37"/>
      <c r="AC1262" s="37"/>
      <c r="AD1262" s="37"/>
      <c r="AE1262" s="82" t="str">
        <f t="shared" si="375"/>
        <v/>
      </c>
      <c r="AF1262" s="82" t="str">
        <f t="shared" si="376"/>
        <v/>
      </c>
      <c r="AG1262" s="82" t="str">
        <f t="shared" si="377"/>
        <v/>
      </c>
      <c r="AH1262" s="125" t="str">
        <f t="shared" si="380"/>
        <v/>
      </c>
      <c r="AI1262" s="64" t="str">
        <f t="shared" si="378"/>
        <v/>
      </c>
      <c r="AJ1262" s="45" t="str">
        <f>IFERROR(IF(ISNUMBER('Opsparede løndele dec21-feb22'!K1260),AI1262+'Opsparede løndele dec21-feb22'!K1260,AI1262),"")</f>
        <v/>
      </c>
    </row>
    <row r="1263" spans="1:36" x14ac:dyDescent="0.25">
      <c r="A1263" s="50" t="str">
        <f t="shared" si="381"/>
        <v/>
      </c>
      <c r="B1263" s="5"/>
      <c r="C1263" s="6"/>
      <c r="D1263" s="7"/>
      <c r="E1263" s="8"/>
      <c r="F1263" s="8"/>
      <c r="G1263" s="58" t="str">
        <f t="shared" si="385"/>
        <v/>
      </c>
      <c r="H1263" s="58" t="str">
        <f t="shared" si="385"/>
        <v/>
      </c>
      <c r="I1263" s="58" t="str">
        <f t="shared" si="385"/>
        <v/>
      </c>
      <c r="K1263" s="100" t="str">
        <f t="shared" si="379"/>
        <v/>
      </c>
      <c r="U1263" s="101"/>
      <c r="V1263" s="63" t="str">
        <f t="shared" si="369"/>
        <v/>
      </c>
      <c r="W1263" s="63" t="str">
        <f t="shared" si="370"/>
        <v/>
      </c>
      <c r="X1263" s="63" t="str">
        <f t="shared" si="371"/>
        <v/>
      </c>
      <c r="Y1263" s="63" t="str">
        <f t="shared" si="372"/>
        <v/>
      </c>
      <c r="Z1263" s="63" t="str">
        <f t="shared" si="373"/>
        <v/>
      </c>
      <c r="AA1263" s="63" t="str">
        <f t="shared" si="374"/>
        <v/>
      </c>
      <c r="AB1263" s="37"/>
      <c r="AC1263" s="37"/>
      <c r="AD1263" s="37"/>
      <c r="AE1263" s="82" t="str">
        <f t="shared" si="375"/>
        <v/>
      </c>
      <c r="AF1263" s="82" t="str">
        <f t="shared" si="376"/>
        <v/>
      </c>
      <c r="AG1263" s="82" t="str">
        <f t="shared" si="377"/>
        <v/>
      </c>
      <c r="AH1263" s="125" t="str">
        <f t="shared" si="380"/>
        <v/>
      </c>
      <c r="AI1263" s="64" t="str">
        <f t="shared" si="378"/>
        <v/>
      </c>
      <c r="AJ1263" s="45" t="str">
        <f>IFERROR(IF(ISNUMBER('Opsparede løndele dec21-feb22'!K1261),AI1263+'Opsparede løndele dec21-feb22'!K1261,AI1263),"")</f>
        <v/>
      </c>
    </row>
    <row r="1264" spans="1:36" x14ac:dyDescent="0.25">
      <c r="A1264" s="50" t="str">
        <f t="shared" si="381"/>
        <v/>
      </c>
      <c r="B1264" s="5"/>
      <c r="C1264" s="6"/>
      <c r="D1264" s="7"/>
      <c r="E1264" s="8"/>
      <c r="F1264" s="8"/>
      <c r="G1264" s="58" t="str">
        <f t="shared" si="385"/>
        <v/>
      </c>
      <c r="H1264" s="58" t="str">
        <f t="shared" si="385"/>
        <v/>
      </c>
      <c r="I1264" s="58" t="str">
        <f t="shared" si="385"/>
        <v/>
      </c>
      <c r="K1264" s="100" t="str">
        <f t="shared" si="379"/>
        <v/>
      </c>
      <c r="U1264" s="101"/>
      <c r="V1264" s="63" t="str">
        <f t="shared" si="369"/>
        <v/>
      </c>
      <c r="W1264" s="63" t="str">
        <f t="shared" si="370"/>
        <v/>
      </c>
      <c r="X1264" s="63" t="str">
        <f t="shared" si="371"/>
        <v/>
      </c>
      <c r="Y1264" s="63" t="str">
        <f t="shared" si="372"/>
        <v/>
      </c>
      <c r="Z1264" s="63" t="str">
        <f t="shared" si="373"/>
        <v/>
      </c>
      <c r="AA1264" s="63" t="str">
        <f t="shared" si="374"/>
        <v/>
      </c>
      <c r="AB1264" s="37"/>
      <c r="AC1264" s="37"/>
      <c r="AD1264" s="37"/>
      <c r="AE1264" s="82" t="str">
        <f t="shared" si="375"/>
        <v/>
      </c>
      <c r="AF1264" s="82" t="str">
        <f t="shared" si="376"/>
        <v/>
      </c>
      <c r="AG1264" s="82" t="str">
        <f t="shared" si="377"/>
        <v/>
      </c>
      <c r="AH1264" s="125" t="str">
        <f t="shared" si="380"/>
        <v/>
      </c>
      <c r="AI1264" s="64" t="str">
        <f t="shared" si="378"/>
        <v/>
      </c>
      <c r="AJ1264" s="45" t="str">
        <f>IFERROR(IF(ISNUMBER('Opsparede løndele dec21-feb22'!K1262),AI1264+'Opsparede løndele dec21-feb22'!K1262,AI1264),"")</f>
        <v/>
      </c>
    </row>
    <row r="1265" spans="1:36" x14ac:dyDescent="0.25">
      <c r="A1265" s="50" t="str">
        <f t="shared" si="381"/>
        <v/>
      </c>
      <c r="B1265" s="5"/>
      <c r="C1265" s="6"/>
      <c r="D1265" s="7"/>
      <c r="E1265" s="8"/>
      <c r="F1265" s="8"/>
      <c r="G1265" s="58" t="str">
        <f t="shared" si="385"/>
        <v/>
      </c>
      <c r="H1265" s="58" t="str">
        <f t="shared" si="385"/>
        <v/>
      </c>
      <c r="I1265" s="58" t="str">
        <f t="shared" si="385"/>
        <v/>
      </c>
      <c r="K1265" s="100" t="str">
        <f t="shared" si="379"/>
        <v/>
      </c>
      <c r="U1265" s="101"/>
      <c r="V1265" s="63" t="str">
        <f t="shared" si="369"/>
        <v/>
      </c>
      <c r="W1265" s="63" t="str">
        <f t="shared" si="370"/>
        <v/>
      </c>
      <c r="X1265" s="63" t="str">
        <f t="shared" si="371"/>
        <v/>
      </c>
      <c r="Y1265" s="63" t="str">
        <f t="shared" si="372"/>
        <v/>
      </c>
      <c r="Z1265" s="63" t="str">
        <f t="shared" si="373"/>
        <v/>
      </c>
      <c r="AA1265" s="63" t="str">
        <f t="shared" si="374"/>
        <v/>
      </c>
      <c r="AB1265" s="37"/>
      <c r="AC1265" s="37"/>
      <c r="AD1265" s="37"/>
      <c r="AE1265" s="82" t="str">
        <f t="shared" si="375"/>
        <v/>
      </c>
      <c r="AF1265" s="82" t="str">
        <f t="shared" si="376"/>
        <v/>
      </c>
      <c r="AG1265" s="82" t="str">
        <f t="shared" si="377"/>
        <v/>
      </c>
      <c r="AH1265" s="125" t="str">
        <f t="shared" si="380"/>
        <v/>
      </c>
      <c r="AI1265" s="64" t="str">
        <f t="shared" si="378"/>
        <v/>
      </c>
      <c r="AJ1265" s="45" t="str">
        <f>IFERROR(IF(ISNUMBER('Opsparede løndele dec21-feb22'!K1263),AI1265+'Opsparede løndele dec21-feb22'!K1263,AI1265),"")</f>
        <v/>
      </c>
    </row>
    <row r="1266" spans="1:36" x14ac:dyDescent="0.25">
      <c r="A1266" s="50" t="str">
        <f t="shared" si="381"/>
        <v/>
      </c>
      <c r="B1266" s="5"/>
      <c r="C1266" s="6"/>
      <c r="D1266" s="7"/>
      <c r="E1266" s="8"/>
      <c r="F1266" s="8"/>
      <c r="G1266" s="58" t="str">
        <f t="shared" si="385"/>
        <v/>
      </c>
      <c r="H1266" s="58" t="str">
        <f t="shared" si="385"/>
        <v/>
      </c>
      <c r="I1266" s="58" t="str">
        <f t="shared" si="385"/>
        <v/>
      </c>
      <c r="K1266" s="100" t="str">
        <f t="shared" si="379"/>
        <v/>
      </c>
      <c r="U1266" s="101"/>
      <c r="V1266" s="63" t="str">
        <f t="shared" si="369"/>
        <v/>
      </c>
      <c r="W1266" s="63" t="str">
        <f t="shared" si="370"/>
        <v/>
      </c>
      <c r="X1266" s="63" t="str">
        <f t="shared" si="371"/>
        <v/>
      </c>
      <c r="Y1266" s="63" t="str">
        <f t="shared" si="372"/>
        <v/>
      </c>
      <c r="Z1266" s="63" t="str">
        <f t="shared" si="373"/>
        <v/>
      </c>
      <c r="AA1266" s="63" t="str">
        <f t="shared" si="374"/>
        <v/>
      </c>
      <c r="AB1266" s="37"/>
      <c r="AC1266" s="37"/>
      <c r="AD1266" s="37"/>
      <c r="AE1266" s="82" t="str">
        <f t="shared" si="375"/>
        <v/>
      </c>
      <c r="AF1266" s="82" t="str">
        <f t="shared" si="376"/>
        <v/>
      </c>
      <c r="AG1266" s="82" t="str">
        <f t="shared" si="377"/>
        <v/>
      </c>
      <c r="AH1266" s="125" t="str">
        <f t="shared" si="380"/>
        <v/>
      </c>
      <c r="AI1266" s="64" t="str">
        <f t="shared" si="378"/>
        <v/>
      </c>
      <c r="AJ1266" s="45" t="str">
        <f>IFERROR(IF(ISNUMBER('Opsparede løndele dec21-feb22'!K1264),AI1266+'Opsparede løndele dec21-feb22'!K1264,AI1266),"")</f>
        <v/>
      </c>
    </row>
    <row r="1267" spans="1:36" x14ac:dyDescent="0.25">
      <c r="A1267" s="50" t="str">
        <f t="shared" si="381"/>
        <v/>
      </c>
      <c r="B1267" s="5"/>
      <c r="C1267" s="6"/>
      <c r="D1267" s="7"/>
      <c r="E1267" s="8"/>
      <c r="F1267" s="8"/>
      <c r="G1267" s="58" t="str">
        <f t="shared" ref="G1267:I1276" si="386">IF(AND(ISNUMBER($E1267),ISNUMBER($F1267)),MAX(MIN(NETWORKDAYS(IF($E1267&lt;=VLOOKUP(G$6,Matrix_antal_dage,5,FALSE),VLOOKUP(G$6,Matrix_antal_dage,5,FALSE),$E1267),IF($F1267&gt;=VLOOKUP(G$6,Matrix_antal_dage,6,FALSE),VLOOKUP(G$6,Matrix_antal_dage,6,FALSE),$F1267),helligdage),VLOOKUP(G$6,Matrix_antal_dage,7,FALSE)),0),"")</f>
        <v/>
      </c>
      <c r="H1267" s="58" t="str">
        <f t="shared" si="386"/>
        <v/>
      </c>
      <c r="I1267" s="58" t="str">
        <f t="shared" si="386"/>
        <v/>
      </c>
      <c r="K1267" s="100" t="str">
        <f t="shared" si="379"/>
        <v/>
      </c>
      <c r="U1267" s="101"/>
      <c r="V1267" s="63" t="str">
        <f t="shared" si="369"/>
        <v/>
      </c>
      <c r="W1267" s="63" t="str">
        <f t="shared" si="370"/>
        <v/>
      </c>
      <c r="X1267" s="63" t="str">
        <f t="shared" si="371"/>
        <v/>
      </c>
      <c r="Y1267" s="63" t="str">
        <f t="shared" si="372"/>
        <v/>
      </c>
      <c r="Z1267" s="63" t="str">
        <f t="shared" si="373"/>
        <v/>
      </c>
      <c r="AA1267" s="63" t="str">
        <f t="shared" si="374"/>
        <v/>
      </c>
      <c r="AB1267" s="37"/>
      <c r="AC1267" s="37"/>
      <c r="AD1267" s="37"/>
      <c r="AE1267" s="82" t="str">
        <f t="shared" si="375"/>
        <v/>
      </c>
      <c r="AF1267" s="82" t="str">
        <f t="shared" si="376"/>
        <v/>
      </c>
      <c r="AG1267" s="82" t="str">
        <f t="shared" si="377"/>
        <v/>
      </c>
      <c r="AH1267" s="125" t="str">
        <f t="shared" si="380"/>
        <v/>
      </c>
      <c r="AI1267" s="64" t="str">
        <f t="shared" si="378"/>
        <v/>
      </c>
      <c r="AJ1267" s="45" t="str">
        <f>IFERROR(IF(ISNUMBER('Opsparede løndele dec21-feb22'!K1265),AI1267+'Opsparede løndele dec21-feb22'!K1265,AI1267),"")</f>
        <v/>
      </c>
    </row>
    <row r="1268" spans="1:36" x14ac:dyDescent="0.25">
      <c r="A1268" s="50" t="str">
        <f t="shared" si="381"/>
        <v/>
      </c>
      <c r="B1268" s="5"/>
      <c r="C1268" s="6"/>
      <c r="D1268" s="7"/>
      <c r="E1268" s="8"/>
      <c r="F1268" s="8"/>
      <c r="G1268" s="58" t="str">
        <f t="shared" si="386"/>
        <v/>
      </c>
      <c r="H1268" s="58" t="str">
        <f t="shared" si="386"/>
        <v/>
      </c>
      <c r="I1268" s="58" t="str">
        <f t="shared" si="386"/>
        <v/>
      </c>
      <c r="K1268" s="100" t="str">
        <f t="shared" si="379"/>
        <v/>
      </c>
      <c r="U1268" s="101"/>
      <c r="V1268" s="63" t="str">
        <f t="shared" si="369"/>
        <v/>
      </c>
      <c r="W1268" s="63" t="str">
        <f t="shared" si="370"/>
        <v/>
      </c>
      <c r="X1268" s="63" t="str">
        <f t="shared" si="371"/>
        <v/>
      </c>
      <c r="Y1268" s="63" t="str">
        <f t="shared" si="372"/>
        <v/>
      </c>
      <c r="Z1268" s="63" t="str">
        <f t="shared" si="373"/>
        <v/>
      </c>
      <c r="AA1268" s="63" t="str">
        <f t="shared" si="374"/>
        <v/>
      </c>
      <c r="AB1268" s="37"/>
      <c r="AC1268" s="37"/>
      <c r="AD1268" s="37"/>
      <c r="AE1268" s="82" t="str">
        <f t="shared" si="375"/>
        <v/>
      </c>
      <c r="AF1268" s="82" t="str">
        <f t="shared" si="376"/>
        <v/>
      </c>
      <c r="AG1268" s="82" t="str">
        <f t="shared" si="377"/>
        <v/>
      </c>
      <c r="AH1268" s="125" t="str">
        <f t="shared" si="380"/>
        <v/>
      </c>
      <c r="AI1268" s="64" t="str">
        <f t="shared" si="378"/>
        <v/>
      </c>
      <c r="AJ1268" s="45" t="str">
        <f>IFERROR(IF(ISNUMBER('Opsparede løndele dec21-feb22'!K1266),AI1268+'Opsparede løndele dec21-feb22'!K1266,AI1268),"")</f>
        <v/>
      </c>
    </row>
    <row r="1269" spans="1:36" x14ac:dyDescent="0.25">
      <c r="A1269" s="50" t="str">
        <f t="shared" si="381"/>
        <v/>
      </c>
      <c r="B1269" s="5"/>
      <c r="C1269" s="6"/>
      <c r="D1269" s="7"/>
      <c r="E1269" s="8"/>
      <c r="F1269" s="8"/>
      <c r="G1269" s="58" t="str">
        <f t="shared" si="386"/>
        <v/>
      </c>
      <c r="H1269" s="58" t="str">
        <f t="shared" si="386"/>
        <v/>
      </c>
      <c r="I1269" s="58" t="str">
        <f t="shared" si="386"/>
        <v/>
      </c>
      <c r="K1269" s="100" t="str">
        <f t="shared" si="379"/>
        <v/>
      </c>
      <c r="U1269" s="101"/>
      <c r="V1269" s="63" t="str">
        <f t="shared" si="369"/>
        <v/>
      </c>
      <c r="W1269" s="63" t="str">
        <f t="shared" si="370"/>
        <v/>
      </c>
      <c r="X1269" s="63" t="str">
        <f t="shared" si="371"/>
        <v/>
      </c>
      <c r="Y1269" s="63" t="str">
        <f t="shared" si="372"/>
        <v/>
      </c>
      <c r="Z1269" s="63" t="str">
        <f t="shared" si="373"/>
        <v/>
      </c>
      <c r="AA1269" s="63" t="str">
        <f t="shared" si="374"/>
        <v/>
      </c>
      <c r="AB1269" s="37"/>
      <c r="AC1269" s="37"/>
      <c r="AD1269" s="37"/>
      <c r="AE1269" s="82" t="str">
        <f t="shared" si="375"/>
        <v/>
      </c>
      <c r="AF1269" s="82" t="str">
        <f t="shared" si="376"/>
        <v/>
      </c>
      <c r="AG1269" s="82" t="str">
        <f t="shared" si="377"/>
        <v/>
      </c>
      <c r="AH1269" s="125" t="str">
        <f t="shared" si="380"/>
        <v/>
      </c>
      <c r="AI1269" s="64" t="str">
        <f t="shared" si="378"/>
        <v/>
      </c>
      <c r="AJ1269" s="45" t="str">
        <f>IFERROR(IF(ISNUMBER('Opsparede løndele dec21-feb22'!K1267),AI1269+'Opsparede løndele dec21-feb22'!K1267,AI1269),"")</f>
        <v/>
      </c>
    </row>
    <row r="1270" spans="1:36" x14ac:dyDescent="0.25">
      <c r="A1270" s="50" t="str">
        <f t="shared" si="381"/>
        <v/>
      </c>
      <c r="B1270" s="5"/>
      <c r="C1270" s="6"/>
      <c r="D1270" s="7"/>
      <c r="E1270" s="8"/>
      <c r="F1270" s="8"/>
      <c r="G1270" s="58" t="str">
        <f t="shared" si="386"/>
        <v/>
      </c>
      <c r="H1270" s="58" t="str">
        <f t="shared" si="386"/>
        <v/>
      </c>
      <c r="I1270" s="58" t="str">
        <f t="shared" si="386"/>
        <v/>
      </c>
      <c r="K1270" s="100" t="str">
        <f t="shared" si="379"/>
        <v/>
      </c>
      <c r="U1270" s="101"/>
      <c r="V1270" s="63" t="str">
        <f t="shared" si="369"/>
        <v/>
      </c>
      <c r="W1270" s="63" t="str">
        <f t="shared" si="370"/>
        <v/>
      </c>
      <c r="X1270" s="63" t="str">
        <f t="shared" si="371"/>
        <v/>
      </c>
      <c r="Y1270" s="63" t="str">
        <f t="shared" si="372"/>
        <v/>
      </c>
      <c r="Z1270" s="63" t="str">
        <f t="shared" si="373"/>
        <v/>
      </c>
      <c r="AA1270" s="63" t="str">
        <f t="shared" si="374"/>
        <v/>
      </c>
      <c r="AB1270" s="37"/>
      <c r="AC1270" s="37"/>
      <c r="AD1270" s="37"/>
      <c r="AE1270" s="82" t="str">
        <f t="shared" si="375"/>
        <v/>
      </c>
      <c r="AF1270" s="82" t="str">
        <f t="shared" si="376"/>
        <v/>
      </c>
      <c r="AG1270" s="82" t="str">
        <f t="shared" si="377"/>
        <v/>
      </c>
      <c r="AH1270" s="125" t="str">
        <f t="shared" si="380"/>
        <v/>
      </c>
      <c r="AI1270" s="64" t="str">
        <f t="shared" si="378"/>
        <v/>
      </c>
      <c r="AJ1270" s="45" t="str">
        <f>IFERROR(IF(ISNUMBER('Opsparede løndele dec21-feb22'!K1268),AI1270+'Opsparede løndele dec21-feb22'!K1268,AI1270),"")</f>
        <v/>
      </c>
    </row>
    <row r="1271" spans="1:36" x14ac:dyDescent="0.25">
      <c r="A1271" s="50" t="str">
        <f t="shared" si="381"/>
        <v/>
      </c>
      <c r="B1271" s="5"/>
      <c r="C1271" s="6"/>
      <c r="D1271" s="7"/>
      <c r="E1271" s="8"/>
      <c r="F1271" s="8"/>
      <c r="G1271" s="58" t="str">
        <f t="shared" si="386"/>
        <v/>
      </c>
      <c r="H1271" s="58" t="str">
        <f t="shared" si="386"/>
        <v/>
      </c>
      <c r="I1271" s="58" t="str">
        <f t="shared" si="386"/>
        <v/>
      </c>
      <c r="K1271" s="100" t="str">
        <f t="shared" si="379"/>
        <v/>
      </c>
      <c r="U1271" s="101"/>
      <c r="V1271" s="63" t="str">
        <f t="shared" si="369"/>
        <v/>
      </c>
      <c r="W1271" s="63" t="str">
        <f t="shared" si="370"/>
        <v/>
      </c>
      <c r="X1271" s="63" t="str">
        <f t="shared" si="371"/>
        <v/>
      </c>
      <c r="Y1271" s="63" t="str">
        <f t="shared" si="372"/>
        <v/>
      </c>
      <c r="Z1271" s="63" t="str">
        <f t="shared" si="373"/>
        <v/>
      </c>
      <c r="AA1271" s="63" t="str">
        <f t="shared" si="374"/>
        <v/>
      </c>
      <c r="AB1271" s="37"/>
      <c r="AC1271" s="37"/>
      <c r="AD1271" s="37"/>
      <c r="AE1271" s="82" t="str">
        <f t="shared" si="375"/>
        <v/>
      </c>
      <c r="AF1271" s="82" t="str">
        <f t="shared" si="376"/>
        <v/>
      </c>
      <c r="AG1271" s="82" t="str">
        <f t="shared" si="377"/>
        <v/>
      </c>
      <c r="AH1271" s="125" t="str">
        <f t="shared" si="380"/>
        <v/>
      </c>
      <c r="AI1271" s="64" t="str">
        <f t="shared" si="378"/>
        <v/>
      </c>
      <c r="AJ1271" s="45" t="str">
        <f>IFERROR(IF(ISNUMBER('Opsparede løndele dec21-feb22'!K1269),AI1271+'Opsparede løndele dec21-feb22'!K1269,AI1271),"")</f>
        <v/>
      </c>
    </row>
    <row r="1272" spans="1:36" x14ac:dyDescent="0.25">
      <c r="A1272" s="50" t="str">
        <f t="shared" si="381"/>
        <v/>
      </c>
      <c r="B1272" s="5"/>
      <c r="C1272" s="6"/>
      <c r="D1272" s="7"/>
      <c r="E1272" s="8"/>
      <c r="F1272" s="8"/>
      <c r="G1272" s="58" t="str">
        <f t="shared" si="386"/>
        <v/>
      </c>
      <c r="H1272" s="58" t="str">
        <f t="shared" si="386"/>
        <v/>
      </c>
      <c r="I1272" s="58" t="str">
        <f t="shared" si="386"/>
        <v/>
      </c>
      <c r="K1272" s="100" t="str">
        <f t="shared" si="379"/>
        <v/>
      </c>
      <c r="U1272" s="101"/>
      <c r="V1272" s="63" t="str">
        <f t="shared" si="369"/>
        <v/>
      </c>
      <c r="W1272" s="63" t="str">
        <f t="shared" si="370"/>
        <v/>
      </c>
      <c r="X1272" s="63" t="str">
        <f t="shared" si="371"/>
        <v/>
      </c>
      <c r="Y1272" s="63" t="str">
        <f t="shared" si="372"/>
        <v/>
      </c>
      <c r="Z1272" s="63" t="str">
        <f t="shared" si="373"/>
        <v/>
      </c>
      <c r="AA1272" s="63" t="str">
        <f t="shared" si="374"/>
        <v/>
      </c>
      <c r="AB1272" s="37"/>
      <c r="AC1272" s="37"/>
      <c r="AD1272" s="37"/>
      <c r="AE1272" s="82" t="str">
        <f t="shared" si="375"/>
        <v/>
      </c>
      <c r="AF1272" s="82" t="str">
        <f t="shared" si="376"/>
        <v/>
      </c>
      <c r="AG1272" s="82" t="str">
        <f t="shared" si="377"/>
        <v/>
      </c>
      <c r="AH1272" s="125" t="str">
        <f t="shared" si="380"/>
        <v/>
      </c>
      <c r="AI1272" s="64" t="str">
        <f t="shared" si="378"/>
        <v/>
      </c>
      <c r="AJ1272" s="45" t="str">
        <f>IFERROR(IF(ISNUMBER('Opsparede løndele dec21-feb22'!K1270),AI1272+'Opsparede løndele dec21-feb22'!K1270,AI1272),"")</f>
        <v/>
      </c>
    </row>
    <row r="1273" spans="1:36" x14ac:dyDescent="0.25">
      <c r="A1273" s="50" t="str">
        <f t="shared" si="381"/>
        <v/>
      </c>
      <c r="B1273" s="5"/>
      <c r="C1273" s="6"/>
      <c r="D1273" s="7"/>
      <c r="E1273" s="8"/>
      <c r="F1273" s="8"/>
      <c r="G1273" s="58" t="str">
        <f t="shared" si="386"/>
        <v/>
      </c>
      <c r="H1273" s="58" t="str">
        <f t="shared" si="386"/>
        <v/>
      </c>
      <c r="I1273" s="58" t="str">
        <f t="shared" si="386"/>
        <v/>
      </c>
      <c r="K1273" s="100" t="str">
        <f t="shared" si="379"/>
        <v/>
      </c>
      <c r="U1273" s="101"/>
      <c r="V1273" s="63" t="str">
        <f t="shared" si="369"/>
        <v/>
      </c>
      <c r="W1273" s="63" t="str">
        <f t="shared" si="370"/>
        <v/>
      </c>
      <c r="X1273" s="63" t="str">
        <f t="shared" si="371"/>
        <v/>
      </c>
      <c r="Y1273" s="63" t="str">
        <f t="shared" si="372"/>
        <v/>
      </c>
      <c r="Z1273" s="63" t="str">
        <f t="shared" si="373"/>
        <v/>
      </c>
      <c r="AA1273" s="63" t="str">
        <f t="shared" si="374"/>
        <v/>
      </c>
      <c r="AB1273" s="37"/>
      <c r="AC1273" s="37"/>
      <c r="AD1273" s="37"/>
      <c r="AE1273" s="82" t="str">
        <f t="shared" si="375"/>
        <v/>
      </c>
      <c r="AF1273" s="82" t="str">
        <f t="shared" si="376"/>
        <v/>
      </c>
      <c r="AG1273" s="82" t="str">
        <f t="shared" si="377"/>
        <v/>
      </c>
      <c r="AH1273" s="125" t="str">
        <f t="shared" si="380"/>
        <v/>
      </c>
      <c r="AI1273" s="64" t="str">
        <f t="shared" si="378"/>
        <v/>
      </c>
      <c r="AJ1273" s="45" t="str">
        <f>IFERROR(IF(ISNUMBER('Opsparede løndele dec21-feb22'!K1271),AI1273+'Opsparede løndele dec21-feb22'!K1271,AI1273),"")</f>
        <v/>
      </c>
    </row>
    <row r="1274" spans="1:36" x14ac:dyDescent="0.25">
      <c r="A1274" s="50" t="str">
        <f t="shared" si="381"/>
        <v/>
      </c>
      <c r="B1274" s="5"/>
      <c r="C1274" s="6"/>
      <c r="D1274" s="7"/>
      <c r="E1274" s="8"/>
      <c r="F1274" s="8"/>
      <c r="G1274" s="58" t="str">
        <f t="shared" si="386"/>
        <v/>
      </c>
      <c r="H1274" s="58" t="str">
        <f t="shared" si="386"/>
        <v/>
      </c>
      <c r="I1274" s="58" t="str">
        <f t="shared" si="386"/>
        <v/>
      </c>
      <c r="K1274" s="100" t="str">
        <f t="shared" si="379"/>
        <v/>
      </c>
      <c r="U1274" s="101"/>
      <c r="V1274" s="63" t="str">
        <f t="shared" si="369"/>
        <v/>
      </c>
      <c r="W1274" s="63" t="str">
        <f t="shared" si="370"/>
        <v/>
      </c>
      <c r="X1274" s="63" t="str">
        <f t="shared" si="371"/>
        <v/>
      </c>
      <c r="Y1274" s="63" t="str">
        <f t="shared" si="372"/>
        <v/>
      </c>
      <c r="Z1274" s="63" t="str">
        <f t="shared" si="373"/>
        <v/>
      </c>
      <c r="AA1274" s="63" t="str">
        <f t="shared" si="374"/>
        <v/>
      </c>
      <c r="AB1274" s="37"/>
      <c r="AC1274" s="37"/>
      <c r="AD1274" s="37"/>
      <c r="AE1274" s="82" t="str">
        <f t="shared" si="375"/>
        <v/>
      </c>
      <c r="AF1274" s="82" t="str">
        <f t="shared" si="376"/>
        <v/>
      </c>
      <c r="AG1274" s="82" t="str">
        <f t="shared" si="377"/>
        <v/>
      </c>
      <c r="AH1274" s="125" t="str">
        <f t="shared" si="380"/>
        <v/>
      </c>
      <c r="AI1274" s="64" t="str">
        <f t="shared" si="378"/>
        <v/>
      </c>
      <c r="AJ1274" s="45" t="str">
        <f>IFERROR(IF(ISNUMBER('Opsparede løndele dec21-feb22'!K1272),AI1274+'Opsparede løndele dec21-feb22'!K1272,AI1274),"")</f>
        <v/>
      </c>
    </row>
    <row r="1275" spans="1:36" x14ac:dyDescent="0.25">
      <c r="A1275" s="50" t="str">
        <f t="shared" si="381"/>
        <v/>
      </c>
      <c r="B1275" s="5"/>
      <c r="C1275" s="6"/>
      <c r="D1275" s="7"/>
      <c r="E1275" s="8"/>
      <c r="F1275" s="8"/>
      <c r="G1275" s="58" t="str">
        <f t="shared" si="386"/>
        <v/>
      </c>
      <c r="H1275" s="58" t="str">
        <f t="shared" si="386"/>
        <v/>
      </c>
      <c r="I1275" s="58" t="str">
        <f t="shared" si="386"/>
        <v/>
      </c>
      <c r="K1275" s="100" t="str">
        <f t="shared" si="379"/>
        <v/>
      </c>
      <c r="U1275" s="101"/>
      <c r="V1275" s="63" t="str">
        <f t="shared" si="369"/>
        <v/>
      </c>
      <c r="W1275" s="63" t="str">
        <f t="shared" si="370"/>
        <v/>
      </c>
      <c r="X1275" s="63" t="str">
        <f t="shared" si="371"/>
        <v/>
      </c>
      <c r="Y1275" s="63" t="str">
        <f t="shared" si="372"/>
        <v/>
      </c>
      <c r="Z1275" s="63" t="str">
        <f t="shared" si="373"/>
        <v/>
      </c>
      <c r="AA1275" s="63" t="str">
        <f t="shared" si="374"/>
        <v/>
      </c>
      <c r="AB1275" s="37"/>
      <c r="AC1275" s="37"/>
      <c r="AD1275" s="37"/>
      <c r="AE1275" s="82" t="str">
        <f t="shared" si="375"/>
        <v/>
      </c>
      <c r="AF1275" s="82" t="str">
        <f t="shared" si="376"/>
        <v/>
      </c>
      <c r="AG1275" s="82" t="str">
        <f t="shared" si="377"/>
        <v/>
      </c>
      <c r="AH1275" s="125" t="str">
        <f t="shared" si="380"/>
        <v/>
      </c>
      <c r="AI1275" s="64" t="str">
        <f t="shared" si="378"/>
        <v/>
      </c>
      <c r="AJ1275" s="45" t="str">
        <f>IFERROR(IF(ISNUMBER('Opsparede løndele dec21-feb22'!K1273),AI1275+'Opsparede løndele dec21-feb22'!K1273,AI1275),"")</f>
        <v/>
      </c>
    </row>
    <row r="1276" spans="1:36" x14ac:dyDescent="0.25">
      <c r="A1276" s="50" t="str">
        <f t="shared" si="381"/>
        <v/>
      </c>
      <c r="B1276" s="5"/>
      <c r="C1276" s="6"/>
      <c r="D1276" s="7"/>
      <c r="E1276" s="8"/>
      <c r="F1276" s="8"/>
      <c r="G1276" s="58" t="str">
        <f t="shared" si="386"/>
        <v/>
      </c>
      <c r="H1276" s="58" t="str">
        <f t="shared" si="386"/>
        <v/>
      </c>
      <c r="I1276" s="58" t="str">
        <f t="shared" si="386"/>
        <v/>
      </c>
      <c r="K1276" s="100" t="str">
        <f t="shared" si="379"/>
        <v/>
      </c>
      <c r="U1276" s="101"/>
      <c r="V1276" s="63" t="str">
        <f t="shared" si="369"/>
        <v/>
      </c>
      <c r="W1276" s="63" t="str">
        <f t="shared" si="370"/>
        <v/>
      </c>
      <c r="X1276" s="63" t="str">
        <f t="shared" si="371"/>
        <v/>
      </c>
      <c r="Y1276" s="63" t="str">
        <f t="shared" si="372"/>
        <v/>
      </c>
      <c r="Z1276" s="63" t="str">
        <f t="shared" si="373"/>
        <v/>
      </c>
      <c r="AA1276" s="63" t="str">
        <f t="shared" si="374"/>
        <v/>
      </c>
      <c r="AB1276" s="37"/>
      <c r="AC1276" s="37"/>
      <c r="AD1276" s="37"/>
      <c r="AE1276" s="82" t="str">
        <f t="shared" si="375"/>
        <v/>
      </c>
      <c r="AF1276" s="82" t="str">
        <f t="shared" si="376"/>
        <v/>
      </c>
      <c r="AG1276" s="82" t="str">
        <f t="shared" si="377"/>
        <v/>
      </c>
      <c r="AH1276" s="125" t="str">
        <f t="shared" si="380"/>
        <v/>
      </c>
      <c r="AI1276" s="64" t="str">
        <f t="shared" si="378"/>
        <v/>
      </c>
      <c r="AJ1276" s="45" t="str">
        <f>IFERROR(IF(ISNUMBER('Opsparede løndele dec21-feb22'!K1274),AI1276+'Opsparede løndele dec21-feb22'!K1274,AI1276),"")</f>
        <v/>
      </c>
    </row>
    <row r="1277" spans="1:36" x14ac:dyDescent="0.25">
      <c r="A1277" s="50" t="str">
        <f t="shared" si="381"/>
        <v/>
      </c>
      <c r="B1277" s="5"/>
      <c r="C1277" s="6"/>
      <c r="D1277" s="7"/>
      <c r="E1277" s="8"/>
      <c r="F1277" s="8"/>
      <c r="G1277" s="58" t="str">
        <f t="shared" ref="G1277:I1286" si="387">IF(AND(ISNUMBER($E1277),ISNUMBER($F1277)),MAX(MIN(NETWORKDAYS(IF($E1277&lt;=VLOOKUP(G$6,Matrix_antal_dage,5,FALSE),VLOOKUP(G$6,Matrix_antal_dage,5,FALSE),$E1277),IF($F1277&gt;=VLOOKUP(G$6,Matrix_antal_dage,6,FALSE),VLOOKUP(G$6,Matrix_antal_dage,6,FALSE),$F1277),helligdage),VLOOKUP(G$6,Matrix_antal_dage,7,FALSE)),0),"")</f>
        <v/>
      </c>
      <c r="H1277" s="58" t="str">
        <f t="shared" si="387"/>
        <v/>
      </c>
      <c r="I1277" s="58" t="str">
        <f t="shared" si="387"/>
        <v/>
      </c>
      <c r="K1277" s="100" t="str">
        <f t="shared" si="379"/>
        <v/>
      </c>
      <c r="U1277" s="101"/>
      <c r="V1277" s="63" t="str">
        <f t="shared" si="369"/>
        <v/>
      </c>
      <c r="W1277" s="63" t="str">
        <f t="shared" si="370"/>
        <v/>
      </c>
      <c r="X1277" s="63" t="str">
        <f t="shared" si="371"/>
        <v/>
      </c>
      <c r="Y1277" s="63" t="str">
        <f t="shared" si="372"/>
        <v/>
      </c>
      <c r="Z1277" s="63" t="str">
        <f t="shared" si="373"/>
        <v/>
      </c>
      <c r="AA1277" s="63" t="str">
        <f t="shared" si="374"/>
        <v/>
      </c>
      <c r="AB1277" s="37"/>
      <c r="AC1277" s="37"/>
      <c r="AD1277" s="37"/>
      <c r="AE1277" s="82" t="str">
        <f t="shared" si="375"/>
        <v/>
      </c>
      <c r="AF1277" s="82" t="str">
        <f t="shared" si="376"/>
        <v/>
      </c>
      <c r="AG1277" s="82" t="str">
        <f t="shared" si="377"/>
        <v/>
      </c>
      <c r="AH1277" s="125" t="str">
        <f t="shared" si="380"/>
        <v/>
      </c>
      <c r="AI1277" s="64" t="str">
        <f t="shared" si="378"/>
        <v/>
      </c>
      <c r="AJ1277" s="45" t="str">
        <f>IFERROR(IF(ISNUMBER('Opsparede løndele dec21-feb22'!K1275),AI1277+'Opsparede løndele dec21-feb22'!K1275,AI1277),"")</f>
        <v/>
      </c>
    </row>
    <row r="1278" spans="1:36" x14ac:dyDescent="0.25">
      <c r="A1278" s="50" t="str">
        <f t="shared" si="381"/>
        <v/>
      </c>
      <c r="B1278" s="5"/>
      <c r="C1278" s="6"/>
      <c r="D1278" s="7"/>
      <c r="E1278" s="8"/>
      <c r="F1278" s="8"/>
      <c r="G1278" s="58" t="str">
        <f t="shared" si="387"/>
        <v/>
      </c>
      <c r="H1278" s="58" t="str">
        <f t="shared" si="387"/>
        <v/>
      </c>
      <c r="I1278" s="58" t="str">
        <f t="shared" si="387"/>
        <v/>
      </c>
      <c r="K1278" s="100" t="str">
        <f t="shared" si="379"/>
        <v/>
      </c>
      <c r="U1278" s="101"/>
      <c r="V1278" s="63" t="str">
        <f t="shared" si="369"/>
        <v/>
      </c>
      <c r="W1278" s="63" t="str">
        <f t="shared" si="370"/>
        <v/>
      </c>
      <c r="X1278" s="63" t="str">
        <f t="shared" si="371"/>
        <v/>
      </c>
      <c r="Y1278" s="63" t="str">
        <f t="shared" si="372"/>
        <v/>
      </c>
      <c r="Z1278" s="63" t="str">
        <f t="shared" si="373"/>
        <v/>
      </c>
      <c r="AA1278" s="63" t="str">
        <f t="shared" si="374"/>
        <v/>
      </c>
      <c r="AB1278" s="37"/>
      <c r="AC1278" s="37"/>
      <c r="AD1278" s="37"/>
      <c r="AE1278" s="82" t="str">
        <f t="shared" si="375"/>
        <v/>
      </c>
      <c r="AF1278" s="82" t="str">
        <f t="shared" si="376"/>
        <v/>
      </c>
      <c r="AG1278" s="82" t="str">
        <f t="shared" si="377"/>
        <v/>
      </c>
      <c r="AH1278" s="125" t="str">
        <f t="shared" si="380"/>
        <v/>
      </c>
      <c r="AI1278" s="64" t="str">
        <f t="shared" si="378"/>
        <v/>
      </c>
      <c r="AJ1278" s="45" t="str">
        <f>IFERROR(IF(ISNUMBER('Opsparede løndele dec21-feb22'!K1276),AI1278+'Opsparede løndele dec21-feb22'!K1276,AI1278),"")</f>
        <v/>
      </c>
    </row>
    <row r="1279" spans="1:36" x14ac:dyDescent="0.25">
      <c r="A1279" s="50" t="str">
        <f t="shared" si="381"/>
        <v/>
      </c>
      <c r="B1279" s="5"/>
      <c r="C1279" s="6"/>
      <c r="D1279" s="7"/>
      <c r="E1279" s="8"/>
      <c r="F1279" s="8"/>
      <c r="G1279" s="58" t="str">
        <f t="shared" si="387"/>
        <v/>
      </c>
      <c r="H1279" s="58" t="str">
        <f t="shared" si="387"/>
        <v/>
      </c>
      <c r="I1279" s="58" t="str">
        <f t="shared" si="387"/>
        <v/>
      </c>
      <c r="K1279" s="100" t="str">
        <f t="shared" si="379"/>
        <v/>
      </c>
      <c r="U1279" s="101"/>
      <c r="V1279" s="63" t="str">
        <f t="shared" si="369"/>
        <v/>
      </c>
      <c r="W1279" s="63" t="str">
        <f t="shared" si="370"/>
        <v/>
      </c>
      <c r="X1279" s="63" t="str">
        <f t="shared" si="371"/>
        <v/>
      </c>
      <c r="Y1279" s="63" t="str">
        <f t="shared" si="372"/>
        <v/>
      </c>
      <c r="Z1279" s="63" t="str">
        <f t="shared" si="373"/>
        <v/>
      </c>
      <c r="AA1279" s="63" t="str">
        <f t="shared" si="374"/>
        <v/>
      </c>
      <c r="AB1279" s="37"/>
      <c r="AC1279" s="37"/>
      <c r="AD1279" s="37"/>
      <c r="AE1279" s="82" t="str">
        <f t="shared" si="375"/>
        <v/>
      </c>
      <c r="AF1279" s="82" t="str">
        <f t="shared" si="376"/>
        <v/>
      </c>
      <c r="AG1279" s="82" t="str">
        <f t="shared" si="377"/>
        <v/>
      </c>
      <c r="AH1279" s="125" t="str">
        <f t="shared" si="380"/>
        <v/>
      </c>
      <c r="AI1279" s="64" t="str">
        <f t="shared" si="378"/>
        <v/>
      </c>
      <c r="AJ1279" s="45" t="str">
        <f>IFERROR(IF(ISNUMBER('Opsparede løndele dec21-feb22'!K1277),AI1279+'Opsparede løndele dec21-feb22'!K1277,AI1279),"")</f>
        <v/>
      </c>
    </row>
    <row r="1280" spans="1:36" x14ac:dyDescent="0.25">
      <c r="A1280" s="50" t="str">
        <f t="shared" si="381"/>
        <v/>
      </c>
      <c r="B1280" s="5"/>
      <c r="C1280" s="6"/>
      <c r="D1280" s="7"/>
      <c r="E1280" s="8"/>
      <c r="F1280" s="8"/>
      <c r="G1280" s="58" t="str">
        <f t="shared" si="387"/>
        <v/>
      </c>
      <c r="H1280" s="58" t="str">
        <f t="shared" si="387"/>
        <v/>
      </c>
      <c r="I1280" s="58" t="str">
        <f t="shared" si="387"/>
        <v/>
      </c>
      <c r="K1280" s="100" t="str">
        <f t="shared" si="379"/>
        <v/>
      </c>
      <c r="U1280" s="101"/>
      <c r="V1280" s="63" t="str">
        <f t="shared" si="369"/>
        <v/>
      </c>
      <c r="W1280" s="63" t="str">
        <f t="shared" si="370"/>
        <v/>
      </c>
      <c r="X1280" s="63" t="str">
        <f t="shared" si="371"/>
        <v/>
      </c>
      <c r="Y1280" s="63" t="str">
        <f t="shared" si="372"/>
        <v/>
      </c>
      <c r="Z1280" s="63" t="str">
        <f t="shared" si="373"/>
        <v/>
      </c>
      <c r="AA1280" s="63" t="str">
        <f t="shared" si="374"/>
        <v/>
      </c>
      <c r="AB1280" s="37"/>
      <c r="AC1280" s="37"/>
      <c r="AD1280" s="37"/>
      <c r="AE1280" s="82" t="str">
        <f t="shared" si="375"/>
        <v/>
      </c>
      <c r="AF1280" s="82" t="str">
        <f t="shared" si="376"/>
        <v/>
      </c>
      <c r="AG1280" s="82" t="str">
        <f t="shared" si="377"/>
        <v/>
      </c>
      <c r="AH1280" s="125" t="str">
        <f t="shared" si="380"/>
        <v/>
      </c>
      <c r="AI1280" s="64" t="str">
        <f t="shared" si="378"/>
        <v/>
      </c>
      <c r="AJ1280" s="45" t="str">
        <f>IFERROR(IF(ISNUMBER('Opsparede løndele dec21-feb22'!K1278),AI1280+'Opsparede løndele dec21-feb22'!K1278,AI1280),"")</f>
        <v/>
      </c>
    </row>
    <row r="1281" spans="1:36" x14ac:dyDescent="0.25">
      <c r="A1281" s="50" t="str">
        <f t="shared" si="381"/>
        <v/>
      </c>
      <c r="B1281" s="5"/>
      <c r="C1281" s="6"/>
      <c r="D1281" s="7"/>
      <c r="E1281" s="8"/>
      <c r="F1281" s="8"/>
      <c r="G1281" s="58" t="str">
        <f t="shared" si="387"/>
        <v/>
      </c>
      <c r="H1281" s="58" t="str">
        <f t="shared" si="387"/>
        <v/>
      </c>
      <c r="I1281" s="58" t="str">
        <f t="shared" si="387"/>
        <v/>
      </c>
      <c r="K1281" s="100" t="str">
        <f t="shared" si="379"/>
        <v/>
      </c>
      <c r="U1281" s="101"/>
      <c r="V1281" s="63" t="str">
        <f t="shared" si="369"/>
        <v/>
      </c>
      <c r="W1281" s="63" t="str">
        <f t="shared" si="370"/>
        <v/>
      </c>
      <c r="X1281" s="63" t="str">
        <f t="shared" si="371"/>
        <v/>
      </c>
      <c r="Y1281" s="63" t="str">
        <f t="shared" si="372"/>
        <v/>
      </c>
      <c r="Z1281" s="63" t="str">
        <f t="shared" si="373"/>
        <v/>
      </c>
      <c r="AA1281" s="63" t="str">
        <f t="shared" si="374"/>
        <v/>
      </c>
      <c r="AB1281" s="37"/>
      <c r="AC1281" s="37"/>
      <c r="AD1281" s="37"/>
      <c r="AE1281" s="82" t="str">
        <f t="shared" si="375"/>
        <v/>
      </c>
      <c r="AF1281" s="82" t="str">
        <f t="shared" si="376"/>
        <v/>
      </c>
      <c r="AG1281" s="82" t="str">
        <f t="shared" si="377"/>
        <v/>
      </c>
      <c r="AH1281" s="125" t="str">
        <f t="shared" si="380"/>
        <v/>
      </c>
      <c r="AI1281" s="64" t="str">
        <f t="shared" si="378"/>
        <v/>
      </c>
      <c r="AJ1281" s="45" t="str">
        <f>IFERROR(IF(ISNUMBER('Opsparede løndele dec21-feb22'!K1279),AI1281+'Opsparede løndele dec21-feb22'!K1279,AI1281),"")</f>
        <v/>
      </c>
    </row>
    <row r="1282" spans="1:36" x14ac:dyDescent="0.25">
      <c r="A1282" s="50" t="str">
        <f t="shared" si="381"/>
        <v/>
      </c>
      <c r="B1282" s="5"/>
      <c r="C1282" s="6"/>
      <c r="D1282" s="7"/>
      <c r="E1282" s="8"/>
      <c r="F1282" s="8"/>
      <c r="G1282" s="58" t="str">
        <f t="shared" si="387"/>
        <v/>
      </c>
      <c r="H1282" s="58" t="str">
        <f t="shared" si="387"/>
        <v/>
      </c>
      <c r="I1282" s="58" t="str">
        <f t="shared" si="387"/>
        <v/>
      </c>
      <c r="K1282" s="100" t="str">
        <f t="shared" si="379"/>
        <v/>
      </c>
      <c r="U1282" s="101"/>
      <c r="V1282" s="63" t="str">
        <f t="shared" si="369"/>
        <v/>
      </c>
      <c r="W1282" s="63" t="str">
        <f t="shared" si="370"/>
        <v/>
      </c>
      <c r="X1282" s="63" t="str">
        <f t="shared" si="371"/>
        <v/>
      </c>
      <c r="Y1282" s="63" t="str">
        <f t="shared" si="372"/>
        <v/>
      </c>
      <c r="Z1282" s="63" t="str">
        <f t="shared" si="373"/>
        <v/>
      </c>
      <c r="AA1282" s="63" t="str">
        <f t="shared" si="374"/>
        <v/>
      </c>
      <c r="AB1282" s="37"/>
      <c r="AC1282" s="37"/>
      <c r="AD1282" s="37"/>
      <c r="AE1282" s="82" t="str">
        <f t="shared" si="375"/>
        <v/>
      </c>
      <c r="AF1282" s="82" t="str">
        <f t="shared" si="376"/>
        <v/>
      </c>
      <c r="AG1282" s="82" t="str">
        <f t="shared" si="377"/>
        <v/>
      </c>
      <c r="AH1282" s="125" t="str">
        <f t="shared" si="380"/>
        <v/>
      </c>
      <c r="AI1282" s="64" t="str">
        <f t="shared" si="378"/>
        <v/>
      </c>
      <c r="AJ1282" s="45" t="str">
        <f>IFERROR(IF(ISNUMBER('Opsparede løndele dec21-feb22'!K1280),AI1282+'Opsparede løndele dec21-feb22'!K1280,AI1282),"")</f>
        <v/>
      </c>
    </row>
    <row r="1283" spans="1:36" x14ac:dyDescent="0.25">
      <c r="A1283" s="50" t="str">
        <f t="shared" si="381"/>
        <v/>
      </c>
      <c r="B1283" s="5"/>
      <c r="C1283" s="6"/>
      <c r="D1283" s="7"/>
      <c r="E1283" s="8"/>
      <c r="F1283" s="8"/>
      <c r="G1283" s="58" t="str">
        <f t="shared" si="387"/>
        <v/>
      </c>
      <c r="H1283" s="58" t="str">
        <f t="shared" si="387"/>
        <v/>
      </c>
      <c r="I1283" s="58" t="str">
        <f t="shared" si="387"/>
        <v/>
      </c>
      <c r="K1283" s="100" t="str">
        <f t="shared" si="379"/>
        <v/>
      </c>
      <c r="U1283" s="101"/>
      <c r="V1283" s="63" t="str">
        <f t="shared" si="369"/>
        <v/>
      </c>
      <c r="W1283" s="63" t="str">
        <f t="shared" si="370"/>
        <v/>
      </c>
      <c r="X1283" s="63" t="str">
        <f t="shared" si="371"/>
        <v/>
      </c>
      <c r="Y1283" s="63" t="str">
        <f t="shared" si="372"/>
        <v/>
      </c>
      <c r="Z1283" s="63" t="str">
        <f t="shared" si="373"/>
        <v/>
      </c>
      <c r="AA1283" s="63" t="str">
        <f t="shared" si="374"/>
        <v/>
      </c>
      <c r="AB1283" s="37"/>
      <c r="AC1283" s="37"/>
      <c r="AD1283" s="37"/>
      <c r="AE1283" s="82" t="str">
        <f t="shared" si="375"/>
        <v/>
      </c>
      <c r="AF1283" s="82" t="str">
        <f t="shared" si="376"/>
        <v/>
      </c>
      <c r="AG1283" s="82" t="str">
        <f t="shared" si="377"/>
        <v/>
      </c>
      <c r="AH1283" s="125" t="str">
        <f t="shared" si="380"/>
        <v/>
      </c>
      <c r="AI1283" s="64" t="str">
        <f t="shared" si="378"/>
        <v/>
      </c>
      <c r="AJ1283" s="45" t="str">
        <f>IFERROR(IF(ISNUMBER('Opsparede løndele dec21-feb22'!K1281),AI1283+'Opsparede løndele dec21-feb22'!K1281,AI1283),"")</f>
        <v/>
      </c>
    </row>
    <row r="1284" spans="1:36" x14ac:dyDescent="0.25">
      <c r="A1284" s="50" t="str">
        <f t="shared" si="381"/>
        <v/>
      </c>
      <c r="B1284" s="5"/>
      <c r="C1284" s="6"/>
      <c r="D1284" s="7"/>
      <c r="E1284" s="8"/>
      <c r="F1284" s="8"/>
      <c r="G1284" s="58" t="str">
        <f t="shared" si="387"/>
        <v/>
      </c>
      <c r="H1284" s="58" t="str">
        <f t="shared" si="387"/>
        <v/>
      </c>
      <c r="I1284" s="58" t="str">
        <f t="shared" si="387"/>
        <v/>
      </c>
      <c r="K1284" s="100" t="str">
        <f t="shared" si="379"/>
        <v/>
      </c>
      <c r="U1284" s="101"/>
      <c r="V1284" s="63" t="str">
        <f t="shared" si="369"/>
        <v/>
      </c>
      <c r="W1284" s="63" t="str">
        <f t="shared" si="370"/>
        <v/>
      </c>
      <c r="X1284" s="63" t="str">
        <f t="shared" si="371"/>
        <v/>
      </c>
      <c r="Y1284" s="63" t="str">
        <f t="shared" si="372"/>
        <v/>
      </c>
      <c r="Z1284" s="63" t="str">
        <f t="shared" si="373"/>
        <v/>
      </c>
      <c r="AA1284" s="63" t="str">
        <f t="shared" si="374"/>
        <v/>
      </c>
      <c r="AB1284" s="37"/>
      <c r="AC1284" s="37"/>
      <c r="AD1284" s="37"/>
      <c r="AE1284" s="82" t="str">
        <f t="shared" si="375"/>
        <v/>
      </c>
      <c r="AF1284" s="82" t="str">
        <f t="shared" si="376"/>
        <v/>
      </c>
      <c r="AG1284" s="82" t="str">
        <f t="shared" si="377"/>
        <v/>
      </c>
      <c r="AH1284" s="125" t="str">
        <f t="shared" si="380"/>
        <v/>
      </c>
      <c r="AI1284" s="64" t="str">
        <f t="shared" si="378"/>
        <v/>
      </c>
      <c r="AJ1284" s="45" t="str">
        <f>IFERROR(IF(ISNUMBER('Opsparede løndele dec21-feb22'!K1282),AI1284+'Opsparede løndele dec21-feb22'!K1282,AI1284),"")</f>
        <v/>
      </c>
    </row>
    <row r="1285" spans="1:36" x14ac:dyDescent="0.25">
      <c r="A1285" s="50" t="str">
        <f t="shared" si="381"/>
        <v/>
      </c>
      <c r="B1285" s="5"/>
      <c r="C1285" s="6"/>
      <c r="D1285" s="7"/>
      <c r="E1285" s="8"/>
      <c r="F1285" s="8"/>
      <c r="G1285" s="58" t="str">
        <f t="shared" si="387"/>
        <v/>
      </c>
      <c r="H1285" s="58" t="str">
        <f t="shared" si="387"/>
        <v/>
      </c>
      <c r="I1285" s="58" t="str">
        <f t="shared" si="387"/>
        <v/>
      </c>
      <c r="K1285" s="100" t="str">
        <f t="shared" si="379"/>
        <v/>
      </c>
      <c r="U1285" s="101"/>
      <c r="V1285" s="63" t="str">
        <f t="shared" si="369"/>
        <v/>
      </c>
      <c r="W1285" s="63" t="str">
        <f t="shared" si="370"/>
        <v/>
      </c>
      <c r="X1285" s="63" t="str">
        <f t="shared" si="371"/>
        <v/>
      </c>
      <c r="Y1285" s="63" t="str">
        <f t="shared" si="372"/>
        <v/>
      </c>
      <c r="Z1285" s="63" t="str">
        <f t="shared" si="373"/>
        <v/>
      </c>
      <c r="AA1285" s="63" t="str">
        <f t="shared" si="374"/>
        <v/>
      </c>
      <c r="AB1285" s="37"/>
      <c r="AC1285" s="37"/>
      <c r="AD1285" s="37"/>
      <c r="AE1285" s="82" t="str">
        <f t="shared" si="375"/>
        <v/>
      </c>
      <c r="AF1285" s="82" t="str">
        <f t="shared" si="376"/>
        <v/>
      </c>
      <c r="AG1285" s="82" t="str">
        <f t="shared" si="377"/>
        <v/>
      </c>
      <c r="AH1285" s="125" t="str">
        <f t="shared" si="380"/>
        <v/>
      </c>
      <c r="AI1285" s="64" t="str">
        <f t="shared" si="378"/>
        <v/>
      </c>
      <c r="AJ1285" s="45" t="str">
        <f>IFERROR(IF(ISNUMBER('Opsparede løndele dec21-feb22'!K1283),AI1285+'Opsparede løndele dec21-feb22'!K1283,AI1285),"")</f>
        <v/>
      </c>
    </row>
    <row r="1286" spans="1:36" x14ac:dyDescent="0.25">
      <c r="A1286" s="50" t="str">
        <f t="shared" si="381"/>
        <v/>
      </c>
      <c r="B1286" s="5"/>
      <c r="C1286" s="6"/>
      <c r="D1286" s="7"/>
      <c r="E1286" s="8"/>
      <c r="F1286" s="8"/>
      <c r="G1286" s="58" t="str">
        <f t="shared" si="387"/>
        <v/>
      </c>
      <c r="H1286" s="58" t="str">
        <f t="shared" si="387"/>
        <v/>
      </c>
      <c r="I1286" s="58" t="str">
        <f t="shared" si="387"/>
        <v/>
      </c>
      <c r="K1286" s="100" t="str">
        <f t="shared" si="379"/>
        <v/>
      </c>
      <c r="U1286" s="101"/>
      <c r="V1286" s="63" t="str">
        <f t="shared" si="369"/>
        <v/>
      </c>
      <c r="W1286" s="63" t="str">
        <f t="shared" si="370"/>
        <v/>
      </c>
      <c r="X1286" s="63" t="str">
        <f t="shared" si="371"/>
        <v/>
      </c>
      <c r="Y1286" s="63" t="str">
        <f t="shared" si="372"/>
        <v/>
      </c>
      <c r="Z1286" s="63" t="str">
        <f t="shared" si="373"/>
        <v/>
      </c>
      <c r="AA1286" s="63" t="str">
        <f t="shared" si="374"/>
        <v/>
      </c>
      <c r="AB1286" s="37"/>
      <c r="AC1286" s="37"/>
      <c r="AD1286" s="37"/>
      <c r="AE1286" s="82" t="str">
        <f t="shared" si="375"/>
        <v/>
      </c>
      <c r="AF1286" s="82" t="str">
        <f t="shared" si="376"/>
        <v/>
      </c>
      <c r="AG1286" s="82" t="str">
        <f t="shared" si="377"/>
        <v/>
      </c>
      <c r="AH1286" s="125" t="str">
        <f t="shared" si="380"/>
        <v/>
      </c>
      <c r="AI1286" s="64" t="str">
        <f t="shared" si="378"/>
        <v/>
      </c>
      <c r="AJ1286" s="45" t="str">
        <f>IFERROR(IF(ISNUMBER('Opsparede løndele dec21-feb22'!K1284),AI1286+'Opsparede løndele dec21-feb22'!K1284,AI1286),"")</f>
        <v/>
      </c>
    </row>
    <row r="1287" spans="1:36" x14ac:dyDescent="0.25">
      <c r="A1287" s="50" t="str">
        <f t="shared" si="381"/>
        <v/>
      </c>
      <c r="B1287" s="5"/>
      <c r="C1287" s="6"/>
      <c r="D1287" s="7"/>
      <c r="E1287" s="8"/>
      <c r="F1287" s="8"/>
      <c r="G1287" s="58" t="str">
        <f t="shared" ref="G1287:I1296" si="388">IF(AND(ISNUMBER($E1287),ISNUMBER($F1287)),MAX(MIN(NETWORKDAYS(IF($E1287&lt;=VLOOKUP(G$6,Matrix_antal_dage,5,FALSE),VLOOKUP(G$6,Matrix_antal_dage,5,FALSE),$E1287),IF($F1287&gt;=VLOOKUP(G$6,Matrix_antal_dage,6,FALSE),VLOOKUP(G$6,Matrix_antal_dage,6,FALSE),$F1287),helligdage),VLOOKUP(G$6,Matrix_antal_dage,7,FALSE)),0),"")</f>
        <v/>
      </c>
      <c r="H1287" s="58" t="str">
        <f t="shared" si="388"/>
        <v/>
      </c>
      <c r="I1287" s="58" t="str">
        <f t="shared" si="388"/>
        <v/>
      </c>
      <c r="K1287" s="100" t="str">
        <f t="shared" si="379"/>
        <v/>
      </c>
      <c r="U1287" s="101"/>
      <c r="V1287" s="63" t="str">
        <f t="shared" ref="V1287:V1350" si="389">IF(AND(ISNUMBER($U1287),ISNUMBER(L1287)),(IF($B1287="","",IF(MIN(L1287,O1287)*$K1287&gt;30000*IF($U1287&gt;37,37,$U1287)/37,30000*IF($U1287&gt;37,37,$U1287)/37,MIN(L1287,O1287)*$K1287))),"")</f>
        <v/>
      </c>
      <c r="W1287" s="63" t="str">
        <f t="shared" ref="W1287:W1350" si="390">IF(AND(ISNUMBER($U1287),ISNUMBER(M1287)),(IF($B1287="","",IF(MIN(M1287,P1287)*$K1287&gt;30000*IF($U1287&gt;37,37,$U1287)/37,30000*IF($U1287&gt;37,37,$U1287)/37,MIN(M1287,P1287)*$K1287))),"")</f>
        <v/>
      </c>
      <c r="X1287" s="63" t="str">
        <f t="shared" ref="X1287:X1350" si="391">IF(AND(ISNUMBER($U1287),ISNUMBER(N1287)),(IF($B1287="","",IF(MIN(N1287,Q1287)*$K1287&gt;30000*IF($U1287&gt;37,37,$U1287)/37,30000*IF($U1287&gt;37,37,$U1287)/37,MIN(N1287,Q1287)*$K1287))),"")</f>
        <v/>
      </c>
      <c r="Y1287" s="63" t="str">
        <f t="shared" ref="Y1287:Y1350" si="392">IF(ISNUMBER(V1287),(MIN(V1287,MIN(L1287,O1287)-R1287)),"")</f>
        <v/>
      </c>
      <c r="Z1287" s="63" t="str">
        <f t="shared" ref="Z1287:Z1350" si="393">IF(ISNUMBER(W1287),(MIN(W1287,MIN(M1287,P1287)-S1287)),"")</f>
        <v/>
      </c>
      <c r="AA1287" s="63" t="str">
        <f t="shared" ref="AA1287:AA1350" si="394">IF(ISNUMBER(X1287),(MIN(X1287,MIN(N1287,Q1287)-T1287)),"")</f>
        <v/>
      </c>
      <c r="AB1287" s="37"/>
      <c r="AC1287" s="37"/>
      <c r="AD1287" s="37"/>
      <c r="AE1287" s="82" t="str">
        <f t="shared" ref="AE1287:AE1350" si="395">IF(AND(ISNUMBER(AB1287),G1287&gt;0),MIN(Y1287/VLOOKUP(G$6,Matrix_antal_dage,4,FALSE)*(G1287-AB1287),30000),"")</f>
        <v/>
      </c>
      <c r="AF1287" s="82" t="str">
        <f t="shared" ref="AF1287:AF1350" si="396">IF(AND(ISNUMBER(AC1287),H1287&gt;0),MIN(Z1287/VLOOKUP(H$6,Matrix_antal_dage,4,FALSE)*(H1287-AC1287),30000),"")</f>
        <v/>
      </c>
      <c r="AG1287" s="82" t="str">
        <f t="shared" ref="AG1287:AG1350" si="397">IF(AND(ISNUMBER(AD1287),I1287&gt;0),MIN(AA1287/VLOOKUP(I$6,Matrix_antal_dage,4,FALSE)*(I1287-AD1287),30000),"")</f>
        <v/>
      </c>
      <c r="AH1287" s="125" t="str">
        <f t="shared" si="380"/>
        <v/>
      </c>
      <c r="AI1287" s="64" t="str">
        <f t="shared" ref="AI1287:AI1350" si="398">IF(ISNUMBER(AH1287),MAX(SUM(AE1287:AG1287)-AH1287,0),IF(SUM(AE1287:AG1287)&gt;0,SUM(AE1287:AG1287),""))</f>
        <v/>
      </c>
      <c r="AJ1287" s="45" t="str">
        <f>IFERROR(IF(ISNUMBER('Opsparede løndele dec21-feb22'!K1285),AI1287+'Opsparede løndele dec21-feb22'!K1285,AI1287),"")</f>
        <v/>
      </c>
    </row>
    <row r="1288" spans="1:36" x14ac:dyDescent="0.25">
      <c r="A1288" s="50" t="str">
        <f t="shared" si="381"/>
        <v/>
      </c>
      <c r="B1288" s="5"/>
      <c r="C1288" s="6"/>
      <c r="D1288" s="7"/>
      <c r="E1288" s="8"/>
      <c r="F1288" s="8"/>
      <c r="G1288" s="58" t="str">
        <f t="shared" si="388"/>
        <v/>
      </c>
      <c r="H1288" s="58" t="str">
        <f t="shared" si="388"/>
        <v/>
      </c>
      <c r="I1288" s="58" t="str">
        <f t="shared" si="388"/>
        <v/>
      </c>
      <c r="K1288" s="100" t="str">
        <f t="shared" ref="K1288:K1351" si="399">IF(J1288="","",IF(J1288="Funktionær",0.75,IF(J1288="Ikke-funktionær",0.9,IF(J1288="Elev/lærling",0.9))))</f>
        <v/>
      </c>
      <c r="U1288" s="101"/>
      <c r="V1288" s="63" t="str">
        <f t="shared" si="389"/>
        <v/>
      </c>
      <c r="W1288" s="63" t="str">
        <f t="shared" si="390"/>
        <v/>
      </c>
      <c r="X1288" s="63" t="str">
        <f t="shared" si="391"/>
        <v/>
      </c>
      <c r="Y1288" s="63" t="str">
        <f t="shared" si="392"/>
        <v/>
      </c>
      <c r="Z1288" s="63" t="str">
        <f t="shared" si="393"/>
        <v/>
      </c>
      <c r="AA1288" s="63" t="str">
        <f t="shared" si="394"/>
        <v/>
      </c>
      <c r="AB1288" s="37"/>
      <c r="AC1288" s="37"/>
      <c r="AD1288" s="37"/>
      <c r="AE1288" s="82" t="str">
        <f t="shared" si="395"/>
        <v/>
      </c>
      <c r="AF1288" s="82" t="str">
        <f t="shared" si="396"/>
        <v/>
      </c>
      <c r="AG1288" s="82" t="str">
        <f t="shared" si="397"/>
        <v/>
      </c>
      <c r="AH1288" s="125" t="str">
        <f t="shared" ref="AH1288:AH1351" si="400">IF(OR(ISNUMBER(AB1288),ISNUMBER(AC1288),ISNUMBER(AD1288)),3/5*5/31*IF(AND(ISNUMBER(Y1288),ISNUMBER(Z1288),ISNUMBER(AA1288)),SUM(Y1288:AA1288)/3,IF(AND(ISNUMBER(Y1288),ISNUMBER(Z1288)),SUM(Y1288:Z1288)/2,IF(AND(ISNUMBER(Y1288),ISNUMBER(AA1288)),SUM(Y1288+AA1288)/2,IF(AND(ISNUMBER(Z1288),ISNUMBER(AA1288)),SUM(Z1288:AA1288)/2,IF(ISNUMBER(Y1288),Y1288,IF(ISNUMBER(Z1288),Z1288,IF(ISNUMBER(AA1288),AA1288,""))))))),"")</f>
        <v/>
      </c>
      <c r="AI1288" s="64" t="str">
        <f t="shared" si="398"/>
        <v/>
      </c>
      <c r="AJ1288" s="45" t="str">
        <f>IFERROR(IF(ISNUMBER('Opsparede løndele dec21-feb22'!K1286),AI1288+'Opsparede løndele dec21-feb22'!K1286,AI1288),"")</f>
        <v/>
      </c>
    </row>
    <row r="1289" spans="1:36" x14ac:dyDescent="0.25">
      <c r="A1289" s="50" t="str">
        <f t="shared" ref="A1289:A1352" si="401">IF(B1289="","",A1288+1)</f>
        <v/>
      </c>
      <c r="B1289" s="5"/>
      <c r="C1289" s="6"/>
      <c r="D1289" s="7"/>
      <c r="E1289" s="8"/>
      <c r="F1289" s="8"/>
      <c r="G1289" s="58" t="str">
        <f t="shared" si="388"/>
        <v/>
      </c>
      <c r="H1289" s="58" t="str">
        <f t="shared" si="388"/>
        <v/>
      </c>
      <c r="I1289" s="58" t="str">
        <f t="shared" si="388"/>
        <v/>
      </c>
      <c r="K1289" s="100" t="str">
        <f t="shared" si="399"/>
        <v/>
      </c>
      <c r="U1289" s="101"/>
      <c r="V1289" s="63" t="str">
        <f t="shared" si="389"/>
        <v/>
      </c>
      <c r="W1289" s="63" t="str">
        <f t="shared" si="390"/>
        <v/>
      </c>
      <c r="X1289" s="63" t="str">
        <f t="shared" si="391"/>
        <v/>
      </c>
      <c r="Y1289" s="63" t="str">
        <f t="shared" si="392"/>
        <v/>
      </c>
      <c r="Z1289" s="63" t="str">
        <f t="shared" si="393"/>
        <v/>
      </c>
      <c r="AA1289" s="63" t="str">
        <f t="shared" si="394"/>
        <v/>
      </c>
      <c r="AB1289" s="37"/>
      <c r="AC1289" s="37"/>
      <c r="AD1289" s="37"/>
      <c r="AE1289" s="82" t="str">
        <f t="shared" si="395"/>
        <v/>
      </c>
      <c r="AF1289" s="82" t="str">
        <f t="shared" si="396"/>
        <v/>
      </c>
      <c r="AG1289" s="82" t="str">
        <f t="shared" si="397"/>
        <v/>
      </c>
      <c r="AH1289" s="125" t="str">
        <f t="shared" si="400"/>
        <v/>
      </c>
      <c r="AI1289" s="64" t="str">
        <f t="shared" si="398"/>
        <v/>
      </c>
      <c r="AJ1289" s="45" t="str">
        <f>IFERROR(IF(ISNUMBER('Opsparede løndele dec21-feb22'!K1287),AI1289+'Opsparede løndele dec21-feb22'!K1287,AI1289),"")</f>
        <v/>
      </c>
    </row>
    <row r="1290" spans="1:36" x14ac:dyDescent="0.25">
      <c r="A1290" s="50" t="str">
        <f t="shared" si="401"/>
        <v/>
      </c>
      <c r="B1290" s="5"/>
      <c r="C1290" s="6"/>
      <c r="D1290" s="7"/>
      <c r="E1290" s="8"/>
      <c r="F1290" s="8"/>
      <c r="G1290" s="58" t="str">
        <f t="shared" si="388"/>
        <v/>
      </c>
      <c r="H1290" s="58" t="str">
        <f t="shared" si="388"/>
        <v/>
      </c>
      <c r="I1290" s="58" t="str">
        <f t="shared" si="388"/>
        <v/>
      </c>
      <c r="K1290" s="100" t="str">
        <f t="shared" si="399"/>
        <v/>
      </c>
      <c r="U1290" s="101"/>
      <c r="V1290" s="63" t="str">
        <f t="shared" si="389"/>
        <v/>
      </c>
      <c r="W1290" s="63" t="str">
        <f t="shared" si="390"/>
        <v/>
      </c>
      <c r="X1290" s="63" t="str">
        <f t="shared" si="391"/>
        <v/>
      </c>
      <c r="Y1290" s="63" t="str">
        <f t="shared" si="392"/>
        <v/>
      </c>
      <c r="Z1290" s="63" t="str">
        <f t="shared" si="393"/>
        <v/>
      </c>
      <c r="AA1290" s="63" t="str">
        <f t="shared" si="394"/>
        <v/>
      </c>
      <c r="AB1290" s="37"/>
      <c r="AC1290" s="37"/>
      <c r="AD1290" s="37"/>
      <c r="AE1290" s="82" t="str">
        <f t="shared" si="395"/>
        <v/>
      </c>
      <c r="AF1290" s="82" t="str">
        <f t="shared" si="396"/>
        <v/>
      </c>
      <c r="AG1290" s="82" t="str">
        <f t="shared" si="397"/>
        <v/>
      </c>
      <c r="AH1290" s="125" t="str">
        <f t="shared" si="400"/>
        <v/>
      </c>
      <c r="AI1290" s="64" t="str">
        <f t="shared" si="398"/>
        <v/>
      </c>
      <c r="AJ1290" s="45" t="str">
        <f>IFERROR(IF(ISNUMBER('Opsparede løndele dec21-feb22'!K1288),AI1290+'Opsparede løndele dec21-feb22'!K1288,AI1290),"")</f>
        <v/>
      </c>
    </row>
    <row r="1291" spans="1:36" x14ac:dyDescent="0.25">
      <c r="A1291" s="50" t="str">
        <f t="shared" si="401"/>
        <v/>
      </c>
      <c r="B1291" s="5"/>
      <c r="C1291" s="6"/>
      <c r="D1291" s="7"/>
      <c r="E1291" s="8"/>
      <c r="F1291" s="8"/>
      <c r="G1291" s="58" t="str">
        <f t="shared" si="388"/>
        <v/>
      </c>
      <c r="H1291" s="58" t="str">
        <f t="shared" si="388"/>
        <v/>
      </c>
      <c r="I1291" s="58" t="str">
        <f t="shared" si="388"/>
        <v/>
      </c>
      <c r="K1291" s="100" t="str">
        <f t="shared" si="399"/>
        <v/>
      </c>
      <c r="U1291" s="101"/>
      <c r="V1291" s="63" t="str">
        <f t="shared" si="389"/>
        <v/>
      </c>
      <c r="W1291" s="63" t="str">
        <f t="shared" si="390"/>
        <v/>
      </c>
      <c r="X1291" s="63" t="str">
        <f t="shared" si="391"/>
        <v/>
      </c>
      <c r="Y1291" s="63" t="str">
        <f t="shared" si="392"/>
        <v/>
      </c>
      <c r="Z1291" s="63" t="str">
        <f t="shared" si="393"/>
        <v/>
      </c>
      <c r="AA1291" s="63" t="str">
        <f t="shared" si="394"/>
        <v/>
      </c>
      <c r="AB1291" s="37"/>
      <c r="AC1291" s="37"/>
      <c r="AD1291" s="37"/>
      <c r="AE1291" s="82" t="str">
        <f t="shared" si="395"/>
        <v/>
      </c>
      <c r="AF1291" s="82" t="str">
        <f t="shared" si="396"/>
        <v/>
      </c>
      <c r="AG1291" s="82" t="str">
        <f t="shared" si="397"/>
        <v/>
      </c>
      <c r="AH1291" s="125" t="str">
        <f t="shared" si="400"/>
        <v/>
      </c>
      <c r="AI1291" s="64" t="str">
        <f t="shared" si="398"/>
        <v/>
      </c>
      <c r="AJ1291" s="45" t="str">
        <f>IFERROR(IF(ISNUMBER('Opsparede løndele dec21-feb22'!K1289),AI1291+'Opsparede løndele dec21-feb22'!K1289,AI1291),"")</f>
        <v/>
      </c>
    </row>
    <row r="1292" spans="1:36" x14ac:dyDescent="0.25">
      <c r="A1292" s="50" t="str">
        <f t="shared" si="401"/>
        <v/>
      </c>
      <c r="B1292" s="5"/>
      <c r="C1292" s="6"/>
      <c r="D1292" s="7"/>
      <c r="E1292" s="8"/>
      <c r="F1292" s="8"/>
      <c r="G1292" s="58" t="str">
        <f t="shared" si="388"/>
        <v/>
      </c>
      <c r="H1292" s="58" t="str">
        <f t="shared" si="388"/>
        <v/>
      </c>
      <c r="I1292" s="58" t="str">
        <f t="shared" si="388"/>
        <v/>
      </c>
      <c r="K1292" s="100" t="str">
        <f t="shared" si="399"/>
        <v/>
      </c>
      <c r="U1292" s="101"/>
      <c r="V1292" s="63" t="str">
        <f t="shared" si="389"/>
        <v/>
      </c>
      <c r="W1292" s="63" t="str">
        <f t="shared" si="390"/>
        <v/>
      </c>
      <c r="X1292" s="63" t="str">
        <f t="shared" si="391"/>
        <v/>
      </c>
      <c r="Y1292" s="63" t="str">
        <f t="shared" si="392"/>
        <v/>
      </c>
      <c r="Z1292" s="63" t="str">
        <f t="shared" si="393"/>
        <v/>
      </c>
      <c r="AA1292" s="63" t="str">
        <f t="shared" si="394"/>
        <v/>
      </c>
      <c r="AB1292" s="37"/>
      <c r="AC1292" s="37"/>
      <c r="AD1292" s="37"/>
      <c r="AE1292" s="82" t="str">
        <f t="shared" si="395"/>
        <v/>
      </c>
      <c r="AF1292" s="82" t="str">
        <f t="shared" si="396"/>
        <v/>
      </c>
      <c r="AG1292" s="82" t="str">
        <f t="shared" si="397"/>
        <v/>
      </c>
      <c r="AH1292" s="125" t="str">
        <f t="shared" si="400"/>
        <v/>
      </c>
      <c r="AI1292" s="64" t="str">
        <f t="shared" si="398"/>
        <v/>
      </c>
      <c r="AJ1292" s="45" t="str">
        <f>IFERROR(IF(ISNUMBER('Opsparede løndele dec21-feb22'!K1290),AI1292+'Opsparede løndele dec21-feb22'!K1290,AI1292),"")</f>
        <v/>
      </c>
    </row>
    <row r="1293" spans="1:36" x14ac:dyDescent="0.25">
      <c r="A1293" s="50" t="str">
        <f t="shared" si="401"/>
        <v/>
      </c>
      <c r="B1293" s="5"/>
      <c r="C1293" s="6"/>
      <c r="D1293" s="7"/>
      <c r="E1293" s="8"/>
      <c r="F1293" s="8"/>
      <c r="G1293" s="58" t="str">
        <f t="shared" si="388"/>
        <v/>
      </c>
      <c r="H1293" s="58" t="str">
        <f t="shared" si="388"/>
        <v/>
      </c>
      <c r="I1293" s="58" t="str">
        <f t="shared" si="388"/>
        <v/>
      </c>
      <c r="K1293" s="100" t="str">
        <f t="shared" si="399"/>
        <v/>
      </c>
      <c r="U1293" s="101"/>
      <c r="V1293" s="63" t="str">
        <f t="shared" si="389"/>
        <v/>
      </c>
      <c r="W1293" s="63" t="str">
        <f t="shared" si="390"/>
        <v/>
      </c>
      <c r="X1293" s="63" t="str">
        <f t="shared" si="391"/>
        <v/>
      </c>
      <c r="Y1293" s="63" t="str">
        <f t="shared" si="392"/>
        <v/>
      </c>
      <c r="Z1293" s="63" t="str">
        <f t="shared" si="393"/>
        <v/>
      </c>
      <c r="AA1293" s="63" t="str">
        <f t="shared" si="394"/>
        <v/>
      </c>
      <c r="AB1293" s="37"/>
      <c r="AC1293" s="37"/>
      <c r="AD1293" s="37"/>
      <c r="AE1293" s="82" t="str">
        <f t="shared" si="395"/>
        <v/>
      </c>
      <c r="AF1293" s="82" t="str">
        <f t="shared" si="396"/>
        <v/>
      </c>
      <c r="AG1293" s="82" t="str">
        <f t="shared" si="397"/>
        <v/>
      </c>
      <c r="AH1293" s="125" t="str">
        <f t="shared" si="400"/>
        <v/>
      </c>
      <c r="AI1293" s="64" t="str">
        <f t="shared" si="398"/>
        <v/>
      </c>
      <c r="AJ1293" s="45" t="str">
        <f>IFERROR(IF(ISNUMBER('Opsparede løndele dec21-feb22'!K1291),AI1293+'Opsparede løndele dec21-feb22'!K1291,AI1293),"")</f>
        <v/>
      </c>
    </row>
    <row r="1294" spans="1:36" x14ac:dyDescent="0.25">
      <c r="A1294" s="50" t="str">
        <f t="shared" si="401"/>
        <v/>
      </c>
      <c r="B1294" s="5"/>
      <c r="C1294" s="6"/>
      <c r="D1294" s="7"/>
      <c r="E1294" s="8"/>
      <c r="F1294" s="8"/>
      <c r="G1294" s="58" t="str">
        <f t="shared" si="388"/>
        <v/>
      </c>
      <c r="H1294" s="58" t="str">
        <f t="shared" si="388"/>
        <v/>
      </c>
      <c r="I1294" s="58" t="str">
        <f t="shared" si="388"/>
        <v/>
      </c>
      <c r="K1294" s="100" t="str">
        <f t="shared" si="399"/>
        <v/>
      </c>
      <c r="U1294" s="101"/>
      <c r="V1294" s="63" t="str">
        <f t="shared" si="389"/>
        <v/>
      </c>
      <c r="W1294" s="63" t="str">
        <f t="shared" si="390"/>
        <v/>
      </c>
      <c r="X1294" s="63" t="str">
        <f t="shared" si="391"/>
        <v/>
      </c>
      <c r="Y1294" s="63" t="str">
        <f t="shared" si="392"/>
        <v/>
      </c>
      <c r="Z1294" s="63" t="str">
        <f t="shared" si="393"/>
        <v/>
      </c>
      <c r="AA1294" s="63" t="str">
        <f t="shared" si="394"/>
        <v/>
      </c>
      <c r="AB1294" s="37"/>
      <c r="AC1294" s="37"/>
      <c r="AD1294" s="37"/>
      <c r="AE1294" s="82" t="str">
        <f t="shared" si="395"/>
        <v/>
      </c>
      <c r="AF1294" s="82" t="str">
        <f t="shared" si="396"/>
        <v/>
      </c>
      <c r="AG1294" s="82" t="str">
        <f t="shared" si="397"/>
        <v/>
      </c>
      <c r="AH1294" s="125" t="str">
        <f t="shared" si="400"/>
        <v/>
      </c>
      <c r="AI1294" s="64" t="str">
        <f t="shared" si="398"/>
        <v/>
      </c>
      <c r="AJ1294" s="45" t="str">
        <f>IFERROR(IF(ISNUMBER('Opsparede løndele dec21-feb22'!K1292),AI1294+'Opsparede løndele dec21-feb22'!K1292,AI1294),"")</f>
        <v/>
      </c>
    </row>
    <row r="1295" spans="1:36" x14ac:dyDescent="0.25">
      <c r="A1295" s="50" t="str">
        <f t="shared" si="401"/>
        <v/>
      </c>
      <c r="B1295" s="5"/>
      <c r="C1295" s="6"/>
      <c r="D1295" s="7"/>
      <c r="E1295" s="8"/>
      <c r="F1295" s="8"/>
      <c r="G1295" s="58" t="str">
        <f t="shared" si="388"/>
        <v/>
      </c>
      <c r="H1295" s="58" t="str">
        <f t="shared" si="388"/>
        <v/>
      </c>
      <c r="I1295" s="58" t="str">
        <f t="shared" si="388"/>
        <v/>
      </c>
      <c r="K1295" s="100" t="str">
        <f t="shared" si="399"/>
        <v/>
      </c>
      <c r="U1295" s="101"/>
      <c r="V1295" s="63" t="str">
        <f t="shared" si="389"/>
        <v/>
      </c>
      <c r="W1295" s="63" t="str">
        <f t="shared" si="390"/>
        <v/>
      </c>
      <c r="X1295" s="63" t="str">
        <f t="shared" si="391"/>
        <v/>
      </c>
      <c r="Y1295" s="63" t="str">
        <f t="shared" si="392"/>
        <v/>
      </c>
      <c r="Z1295" s="63" t="str">
        <f t="shared" si="393"/>
        <v/>
      </c>
      <c r="AA1295" s="63" t="str">
        <f t="shared" si="394"/>
        <v/>
      </c>
      <c r="AB1295" s="37"/>
      <c r="AC1295" s="37"/>
      <c r="AD1295" s="37"/>
      <c r="AE1295" s="82" t="str">
        <f t="shared" si="395"/>
        <v/>
      </c>
      <c r="AF1295" s="82" t="str">
        <f t="shared" si="396"/>
        <v/>
      </c>
      <c r="AG1295" s="82" t="str">
        <f t="shared" si="397"/>
        <v/>
      </c>
      <c r="AH1295" s="125" t="str">
        <f t="shared" si="400"/>
        <v/>
      </c>
      <c r="AI1295" s="64" t="str">
        <f t="shared" si="398"/>
        <v/>
      </c>
      <c r="AJ1295" s="45" t="str">
        <f>IFERROR(IF(ISNUMBER('Opsparede løndele dec21-feb22'!K1293),AI1295+'Opsparede løndele dec21-feb22'!K1293,AI1295),"")</f>
        <v/>
      </c>
    </row>
    <row r="1296" spans="1:36" x14ac:dyDescent="0.25">
      <c r="A1296" s="50" t="str">
        <f t="shared" si="401"/>
        <v/>
      </c>
      <c r="B1296" s="5"/>
      <c r="C1296" s="6"/>
      <c r="D1296" s="7"/>
      <c r="E1296" s="8"/>
      <c r="F1296" s="8"/>
      <c r="G1296" s="58" t="str">
        <f t="shared" si="388"/>
        <v/>
      </c>
      <c r="H1296" s="58" t="str">
        <f t="shared" si="388"/>
        <v/>
      </c>
      <c r="I1296" s="58" t="str">
        <f t="shared" si="388"/>
        <v/>
      </c>
      <c r="K1296" s="100" t="str">
        <f t="shared" si="399"/>
        <v/>
      </c>
      <c r="U1296" s="101"/>
      <c r="V1296" s="63" t="str">
        <f t="shared" si="389"/>
        <v/>
      </c>
      <c r="W1296" s="63" t="str">
        <f t="shared" si="390"/>
        <v/>
      </c>
      <c r="X1296" s="63" t="str">
        <f t="shared" si="391"/>
        <v/>
      </c>
      <c r="Y1296" s="63" t="str">
        <f t="shared" si="392"/>
        <v/>
      </c>
      <c r="Z1296" s="63" t="str">
        <f t="shared" si="393"/>
        <v/>
      </c>
      <c r="AA1296" s="63" t="str">
        <f t="shared" si="394"/>
        <v/>
      </c>
      <c r="AB1296" s="37"/>
      <c r="AC1296" s="37"/>
      <c r="AD1296" s="37"/>
      <c r="AE1296" s="82" t="str">
        <f t="shared" si="395"/>
        <v/>
      </c>
      <c r="AF1296" s="82" t="str">
        <f t="shared" si="396"/>
        <v/>
      </c>
      <c r="AG1296" s="82" t="str">
        <f t="shared" si="397"/>
        <v/>
      </c>
      <c r="AH1296" s="125" t="str">
        <f t="shared" si="400"/>
        <v/>
      </c>
      <c r="AI1296" s="64" t="str">
        <f t="shared" si="398"/>
        <v/>
      </c>
      <c r="AJ1296" s="45" t="str">
        <f>IFERROR(IF(ISNUMBER('Opsparede løndele dec21-feb22'!K1294),AI1296+'Opsparede løndele dec21-feb22'!K1294,AI1296),"")</f>
        <v/>
      </c>
    </row>
    <row r="1297" spans="1:36" x14ac:dyDescent="0.25">
      <c r="A1297" s="50" t="str">
        <f t="shared" si="401"/>
        <v/>
      </c>
      <c r="B1297" s="5"/>
      <c r="C1297" s="6"/>
      <c r="D1297" s="7"/>
      <c r="E1297" s="8"/>
      <c r="F1297" s="8"/>
      <c r="G1297" s="58" t="str">
        <f t="shared" ref="G1297:I1306" si="402">IF(AND(ISNUMBER($E1297),ISNUMBER($F1297)),MAX(MIN(NETWORKDAYS(IF($E1297&lt;=VLOOKUP(G$6,Matrix_antal_dage,5,FALSE),VLOOKUP(G$6,Matrix_antal_dage,5,FALSE),$E1297),IF($F1297&gt;=VLOOKUP(G$6,Matrix_antal_dage,6,FALSE),VLOOKUP(G$6,Matrix_antal_dage,6,FALSE),$F1297),helligdage),VLOOKUP(G$6,Matrix_antal_dage,7,FALSE)),0),"")</f>
        <v/>
      </c>
      <c r="H1297" s="58" t="str">
        <f t="shared" si="402"/>
        <v/>
      </c>
      <c r="I1297" s="58" t="str">
        <f t="shared" si="402"/>
        <v/>
      </c>
      <c r="K1297" s="100" t="str">
        <f t="shared" si="399"/>
        <v/>
      </c>
      <c r="U1297" s="101"/>
      <c r="V1297" s="63" t="str">
        <f t="shared" si="389"/>
        <v/>
      </c>
      <c r="W1297" s="63" t="str">
        <f t="shared" si="390"/>
        <v/>
      </c>
      <c r="X1297" s="63" t="str">
        <f t="shared" si="391"/>
        <v/>
      </c>
      <c r="Y1297" s="63" t="str">
        <f t="shared" si="392"/>
        <v/>
      </c>
      <c r="Z1297" s="63" t="str">
        <f t="shared" si="393"/>
        <v/>
      </c>
      <c r="AA1297" s="63" t="str">
        <f t="shared" si="394"/>
        <v/>
      </c>
      <c r="AB1297" s="37"/>
      <c r="AC1297" s="37"/>
      <c r="AD1297" s="37"/>
      <c r="AE1297" s="82" t="str">
        <f t="shared" si="395"/>
        <v/>
      </c>
      <c r="AF1297" s="82" t="str">
        <f t="shared" si="396"/>
        <v/>
      </c>
      <c r="AG1297" s="82" t="str">
        <f t="shared" si="397"/>
        <v/>
      </c>
      <c r="AH1297" s="125" t="str">
        <f t="shared" si="400"/>
        <v/>
      </c>
      <c r="AI1297" s="64" t="str">
        <f t="shared" si="398"/>
        <v/>
      </c>
      <c r="AJ1297" s="45" t="str">
        <f>IFERROR(IF(ISNUMBER('Opsparede løndele dec21-feb22'!K1295),AI1297+'Opsparede løndele dec21-feb22'!K1295,AI1297),"")</f>
        <v/>
      </c>
    </row>
    <row r="1298" spans="1:36" x14ac:dyDescent="0.25">
      <c r="A1298" s="50" t="str">
        <f t="shared" si="401"/>
        <v/>
      </c>
      <c r="B1298" s="5"/>
      <c r="C1298" s="6"/>
      <c r="D1298" s="7"/>
      <c r="E1298" s="8"/>
      <c r="F1298" s="8"/>
      <c r="G1298" s="58" t="str">
        <f t="shared" si="402"/>
        <v/>
      </c>
      <c r="H1298" s="58" t="str">
        <f t="shared" si="402"/>
        <v/>
      </c>
      <c r="I1298" s="58" t="str">
        <f t="shared" si="402"/>
        <v/>
      </c>
      <c r="K1298" s="100" t="str">
        <f t="shared" si="399"/>
        <v/>
      </c>
      <c r="U1298" s="101"/>
      <c r="V1298" s="63" t="str">
        <f t="shared" si="389"/>
        <v/>
      </c>
      <c r="W1298" s="63" t="str">
        <f t="shared" si="390"/>
        <v/>
      </c>
      <c r="X1298" s="63" t="str">
        <f t="shared" si="391"/>
        <v/>
      </c>
      <c r="Y1298" s="63" t="str">
        <f t="shared" si="392"/>
        <v/>
      </c>
      <c r="Z1298" s="63" t="str">
        <f t="shared" si="393"/>
        <v/>
      </c>
      <c r="AA1298" s="63" t="str">
        <f t="shared" si="394"/>
        <v/>
      </c>
      <c r="AB1298" s="37"/>
      <c r="AC1298" s="37"/>
      <c r="AD1298" s="37"/>
      <c r="AE1298" s="82" t="str">
        <f t="shared" si="395"/>
        <v/>
      </c>
      <c r="AF1298" s="82" t="str">
        <f t="shared" si="396"/>
        <v/>
      </c>
      <c r="AG1298" s="82" t="str">
        <f t="shared" si="397"/>
        <v/>
      </c>
      <c r="AH1298" s="125" t="str">
        <f t="shared" si="400"/>
        <v/>
      </c>
      <c r="AI1298" s="64" t="str">
        <f t="shared" si="398"/>
        <v/>
      </c>
      <c r="AJ1298" s="45" t="str">
        <f>IFERROR(IF(ISNUMBER('Opsparede løndele dec21-feb22'!K1296),AI1298+'Opsparede løndele dec21-feb22'!K1296,AI1298),"")</f>
        <v/>
      </c>
    </row>
    <row r="1299" spans="1:36" x14ac:dyDescent="0.25">
      <c r="A1299" s="50" t="str">
        <f t="shared" si="401"/>
        <v/>
      </c>
      <c r="B1299" s="5"/>
      <c r="C1299" s="6"/>
      <c r="D1299" s="7"/>
      <c r="E1299" s="8"/>
      <c r="F1299" s="8"/>
      <c r="G1299" s="58" t="str">
        <f t="shared" si="402"/>
        <v/>
      </c>
      <c r="H1299" s="58" t="str">
        <f t="shared" si="402"/>
        <v/>
      </c>
      <c r="I1299" s="58" t="str">
        <f t="shared" si="402"/>
        <v/>
      </c>
      <c r="K1299" s="100" t="str">
        <f t="shared" si="399"/>
        <v/>
      </c>
      <c r="U1299" s="101"/>
      <c r="V1299" s="63" t="str">
        <f t="shared" si="389"/>
        <v/>
      </c>
      <c r="W1299" s="63" t="str">
        <f t="shared" si="390"/>
        <v/>
      </c>
      <c r="X1299" s="63" t="str">
        <f t="shared" si="391"/>
        <v/>
      </c>
      <c r="Y1299" s="63" t="str">
        <f t="shared" si="392"/>
        <v/>
      </c>
      <c r="Z1299" s="63" t="str">
        <f t="shared" si="393"/>
        <v/>
      </c>
      <c r="AA1299" s="63" t="str">
        <f t="shared" si="394"/>
        <v/>
      </c>
      <c r="AB1299" s="37"/>
      <c r="AC1299" s="37"/>
      <c r="AD1299" s="37"/>
      <c r="AE1299" s="82" t="str">
        <f t="shared" si="395"/>
        <v/>
      </c>
      <c r="AF1299" s="82" t="str">
        <f t="shared" si="396"/>
        <v/>
      </c>
      <c r="AG1299" s="82" t="str">
        <f t="shared" si="397"/>
        <v/>
      </c>
      <c r="AH1299" s="125" t="str">
        <f t="shared" si="400"/>
        <v/>
      </c>
      <c r="AI1299" s="64" t="str">
        <f t="shared" si="398"/>
        <v/>
      </c>
      <c r="AJ1299" s="45" t="str">
        <f>IFERROR(IF(ISNUMBER('Opsparede løndele dec21-feb22'!K1297),AI1299+'Opsparede løndele dec21-feb22'!K1297,AI1299),"")</f>
        <v/>
      </c>
    </row>
    <row r="1300" spans="1:36" x14ac:dyDescent="0.25">
      <c r="A1300" s="50" t="str">
        <f t="shared" si="401"/>
        <v/>
      </c>
      <c r="B1300" s="5"/>
      <c r="C1300" s="6"/>
      <c r="D1300" s="7"/>
      <c r="E1300" s="8"/>
      <c r="F1300" s="8"/>
      <c r="G1300" s="58" t="str">
        <f t="shared" si="402"/>
        <v/>
      </c>
      <c r="H1300" s="58" t="str">
        <f t="shared" si="402"/>
        <v/>
      </c>
      <c r="I1300" s="58" t="str">
        <f t="shared" si="402"/>
        <v/>
      </c>
      <c r="K1300" s="100" t="str">
        <f t="shared" si="399"/>
        <v/>
      </c>
      <c r="U1300" s="101"/>
      <c r="V1300" s="63" t="str">
        <f t="shared" si="389"/>
        <v/>
      </c>
      <c r="W1300" s="63" t="str">
        <f t="shared" si="390"/>
        <v/>
      </c>
      <c r="X1300" s="63" t="str">
        <f t="shared" si="391"/>
        <v/>
      </c>
      <c r="Y1300" s="63" t="str">
        <f t="shared" si="392"/>
        <v/>
      </c>
      <c r="Z1300" s="63" t="str">
        <f t="shared" si="393"/>
        <v/>
      </c>
      <c r="AA1300" s="63" t="str">
        <f t="shared" si="394"/>
        <v/>
      </c>
      <c r="AB1300" s="37"/>
      <c r="AC1300" s="37"/>
      <c r="AD1300" s="37"/>
      <c r="AE1300" s="82" t="str">
        <f t="shared" si="395"/>
        <v/>
      </c>
      <c r="AF1300" s="82" t="str">
        <f t="shared" si="396"/>
        <v/>
      </c>
      <c r="AG1300" s="82" t="str">
        <f t="shared" si="397"/>
        <v/>
      </c>
      <c r="AH1300" s="125" t="str">
        <f t="shared" si="400"/>
        <v/>
      </c>
      <c r="AI1300" s="64" t="str">
        <f t="shared" si="398"/>
        <v/>
      </c>
      <c r="AJ1300" s="45" t="str">
        <f>IFERROR(IF(ISNUMBER('Opsparede løndele dec21-feb22'!K1298),AI1300+'Opsparede løndele dec21-feb22'!K1298,AI1300),"")</f>
        <v/>
      </c>
    </row>
    <row r="1301" spans="1:36" x14ac:dyDescent="0.25">
      <c r="A1301" s="50" t="str">
        <f t="shared" si="401"/>
        <v/>
      </c>
      <c r="B1301" s="5"/>
      <c r="C1301" s="6"/>
      <c r="D1301" s="7"/>
      <c r="E1301" s="8"/>
      <c r="F1301" s="8"/>
      <c r="G1301" s="58" t="str">
        <f t="shared" si="402"/>
        <v/>
      </c>
      <c r="H1301" s="58" t="str">
        <f t="shared" si="402"/>
        <v/>
      </c>
      <c r="I1301" s="58" t="str">
        <f t="shared" si="402"/>
        <v/>
      </c>
      <c r="K1301" s="100" t="str">
        <f t="shared" si="399"/>
        <v/>
      </c>
      <c r="U1301" s="101"/>
      <c r="V1301" s="63" t="str">
        <f t="shared" si="389"/>
        <v/>
      </c>
      <c r="W1301" s="63" t="str">
        <f t="shared" si="390"/>
        <v/>
      </c>
      <c r="X1301" s="63" t="str">
        <f t="shared" si="391"/>
        <v/>
      </c>
      <c r="Y1301" s="63" t="str">
        <f t="shared" si="392"/>
        <v/>
      </c>
      <c r="Z1301" s="63" t="str">
        <f t="shared" si="393"/>
        <v/>
      </c>
      <c r="AA1301" s="63" t="str">
        <f t="shared" si="394"/>
        <v/>
      </c>
      <c r="AB1301" s="37"/>
      <c r="AC1301" s="37"/>
      <c r="AD1301" s="37"/>
      <c r="AE1301" s="82" t="str">
        <f t="shared" si="395"/>
        <v/>
      </c>
      <c r="AF1301" s="82" t="str">
        <f t="shared" si="396"/>
        <v/>
      </c>
      <c r="AG1301" s="82" t="str">
        <f t="shared" si="397"/>
        <v/>
      </c>
      <c r="AH1301" s="125" t="str">
        <f t="shared" si="400"/>
        <v/>
      </c>
      <c r="AI1301" s="64" t="str">
        <f t="shared" si="398"/>
        <v/>
      </c>
      <c r="AJ1301" s="45" t="str">
        <f>IFERROR(IF(ISNUMBER('Opsparede løndele dec21-feb22'!K1299),AI1301+'Opsparede løndele dec21-feb22'!K1299,AI1301),"")</f>
        <v/>
      </c>
    </row>
    <row r="1302" spans="1:36" x14ac:dyDescent="0.25">
      <c r="A1302" s="50" t="str">
        <f t="shared" si="401"/>
        <v/>
      </c>
      <c r="B1302" s="5"/>
      <c r="C1302" s="6"/>
      <c r="D1302" s="7"/>
      <c r="E1302" s="8"/>
      <c r="F1302" s="8"/>
      <c r="G1302" s="58" t="str">
        <f t="shared" si="402"/>
        <v/>
      </c>
      <c r="H1302" s="58" t="str">
        <f t="shared" si="402"/>
        <v/>
      </c>
      <c r="I1302" s="58" t="str">
        <f t="shared" si="402"/>
        <v/>
      </c>
      <c r="K1302" s="100" t="str">
        <f t="shared" si="399"/>
        <v/>
      </c>
      <c r="U1302" s="101"/>
      <c r="V1302" s="63" t="str">
        <f t="shared" si="389"/>
        <v/>
      </c>
      <c r="W1302" s="63" t="str">
        <f t="shared" si="390"/>
        <v/>
      </c>
      <c r="X1302" s="63" t="str">
        <f t="shared" si="391"/>
        <v/>
      </c>
      <c r="Y1302" s="63" t="str">
        <f t="shared" si="392"/>
        <v/>
      </c>
      <c r="Z1302" s="63" t="str">
        <f t="shared" si="393"/>
        <v/>
      </c>
      <c r="AA1302" s="63" t="str">
        <f t="shared" si="394"/>
        <v/>
      </c>
      <c r="AB1302" s="37"/>
      <c r="AC1302" s="37"/>
      <c r="AD1302" s="37"/>
      <c r="AE1302" s="82" t="str">
        <f t="shared" si="395"/>
        <v/>
      </c>
      <c r="AF1302" s="82" t="str">
        <f t="shared" si="396"/>
        <v/>
      </c>
      <c r="AG1302" s="82" t="str">
        <f t="shared" si="397"/>
        <v/>
      </c>
      <c r="AH1302" s="125" t="str">
        <f t="shared" si="400"/>
        <v/>
      </c>
      <c r="AI1302" s="64" t="str">
        <f t="shared" si="398"/>
        <v/>
      </c>
      <c r="AJ1302" s="45" t="str">
        <f>IFERROR(IF(ISNUMBER('Opsparede løndele dec21-feb22'!K1300),AI1302+'Opsparede løndele dec21-feb22'!K1300,AI1302),"")</f>
        <v/>
      </c>
    </row>
    <row r="1303" spans="1:36" x14ac:dyDescent="0.25">
      <c r="A1303" s="50" t="str">
        <f t="shared" si="401"/>
        <v/>
      </c>
      <c r="B1303" s="5"/>
      <c r="C1303" s="6"/>
      <c r="D1303" s="7"/>
      <c r="E1303" s="8"/>
      <c r="F1303" s="8"/>
      <c r="G1303" s="58" t="str">
        <f t="shared" si="402"/>
        <v/>
      </c>
      <c r="H1303" s="58" t="str">
        <f t="shared" si="402"/>
        <v/>
      </c>
      <c r="I1303" s="58" t="str">
        <f t="shared" si="402"/>
        <v/>
      </c>
      <c r="K1303" s="100" t="str">
        <f t="shared" si="399"/>
        <v/>
      </c>
      <c r="U1303" s="101"/>
      <c r="V1303" s="63" t="str">
        <f t="shared" si="389"/>
        <v/>
      </c>
      <c r="W1303" s="63" t="str">
        <f t="shared" si="390"/>
        <v/>
      </c>
      <c r="X1303" s="63" t="str">
        <f t="shared" si="391"/>
        <v/>
      </c>
      <c r="Y1303" s="63" t="str">
        <f t="shared" si="392"/>
        <v/>
      </c>
      <c r="Z1303" s="63" t="str">
        <f t="shared" si="393"/>
        <v/>
      </c>
      <c r="AA1303" s="63" t="str">
        <f t="shared" si="394"/>
        <v/>
      </c>
      <c r="AB1303" s="37"/>
      <c r="AC1303" s="37"/>
      <c r="AD1303" s="37"/>
      <c r="AE1303" s="82" t="str">
        <f t="shared" si="395"/>
        <v/>
      </c>
      <c r="AF1303" s="82" t="str">
        <f t="shared" si="396"/>
        <v/>
      </c>
      <c r="AG1303" s="82" t="str">
        <f t="shared" si="397"/>
        <v/>
      </c>
      <c r="AH1303" s="125" t="str">
        <f t="shared" si="400"/>
        <v/>
      </c>
      <c r="AI1303" s="64" t="str">
        <f t="shared" si="398"/>
        <v/>
      </c>
      <c r="AJ1303" s="45" t="str">
        <f>IFERROR(IF(ISNUMBER('Opsparede løndele dec21-feb22'!K1301),AI1303+'Opsparede løndele dec21-feb22'!K1301,AI1303),"")</f>
        <v/>
      </c>
    </row>
    <row r="1304" spans="1:36" x14ac:dyDescent="0.25">
      <c r="A1304" s="50" t="str">
        <f t="shared" si="401"/>
        <v/>
      </c>
      <c r="B1304" s="5"/>
      <c r="C1304" s="6"/>
      <c r="D1304" s="7"/>
      <c r="E1304" s="8"/>
      <c r="F1304" s="8"/>
      <c r="G1304" s="58" t="str">
        <f t="shared" si="402"/>
        <v/>
      </c>
      <c r="H1304" s="58" t="str">
        <f t="shared" si="402"/>
        <v/>
      </c>
      <c r="I1304" s="58" t="str">
        <f t="shared" si="402"/>
        <v/>
      </c>
      <c r="K1304" s="100" t="str">
        <f t="shared" si="399"/>
        <v/>
      </c>
      <c r="U1304" s="101"/>
      <c r="V1304" s="63" t="str">
        <f t="shared" si="389"/>
        <v/>
      </c>
      <c r="W1304" s="63" t="str">
        <f t="shared" si="390"/>
        <v/>
      </c>
      <c r="X1304" s="63" t="str">
        <f t="shared" si="391"/>
        <v/>
      </c>
      <c r="Y1304" s="63" t="str">
        <f t="shared" si="392"/>
        <v/>
      </c>
      <c r="Z1304" s="63" t="str">
        <f t="shared" si="393"/>
        <v/>
      </c>
      <c r="AA1304" s="63" t="str">
        <f t="shared" si="394"/>
        <v/>
      </c>
      <c r="AB1304" s="37"/>
      <c r="AC1304" s="37"/>
      <c r="AD1304" s="37"/>
      <c r="AE1304" s="82" t="str">
        <f t="shared" si="395"/>
        <v/>
      </c>
      <c r="AF1304" s="82" t="str">
        <f t="shared" si="396"/>
        <v/>
      </c>
      <c r="AG1304" s="82" t="str">
        <f t="shared" si="397"/>
        <v/>
      </c>
      <c r="AH1304" s="125" t="str">
        <f t="shared" si="400"/>
        <v/>
      </c>
      <c r="AI1304" s="64" t="str">
        <f t="shared" si="398"/>
        <v/>
      </c>
      <c r="AJ1304" s="45" t="str">
        <f>IFERROR(IF(ISNUMBER('Opsparede løndele dec21-feb22'!K1302),AI1304+'Opsparede løndele dec21-feb22'!K1302,AI1304),"")</f>
        <v/>
      </c>
    </row>
    <row r="1305" spans="1:36" x14ac:dyDescent="0.25">
      <c r="A1305" s="50" t="str">
        <f t="shared" si="401"/>
        <v/>
      </c>
      <c r="B1305" s="5"/>
      <c r="C1305" s="6"/>
      <c r="D1305" s="7"/>
      <c r="E1305" s="8"/>
      <c r="F1305" s="8"/>
      <c r="G1305" s="58" t="str">
        <f t="shared" si="402"/>
        <v/>
      </c>
      <c r="H1305" s="58" t="str">
        <f t="shared" si="402"/>
        <v/>
      </c>
      <c r="I1305" s="58" t="str">
        <f t="shared" si="402"/>
        <v/>
      </c>
      <c r="K1305" s="100" t="str">
        <f t="shared" si="399"/>
        <v/>
      </c>
      <c r="U1305" s="101"/>
      <c r="V1305" s="63" t="str">
        <f t="shared" si="389"/>
        <v/>
      </c>
      <c r="W1305" s="63" t="str">
        <f t="shared" si="390"/>
        <v/>
      </c>
      <c r="X1305" s="63" t="str">
        <f t="shared" si="391"/>
        <v/>
      </c>
      <c r="Y1305" s="63" t="str">
        <f t="shared" si="392"/>
        <v/>
      </c>
      <c r="Z1305" s="63" t="str">
        <f t="shared" si="393"/>
        <v/>
      </c>
      <c r="AA1305" s="63" t="str">
        <f t="shared" si="394"/>
        <v/>
      </c>
      <c r="AB1305" s="37"/>
      <c r="AC1305" s="37"/>
      <c r="AD1305" s="37"/>
      <c r="AE1305" s="82" t="str">
        <f t="shared" si="395"/>
        <v/>
      </c>
      <c r="AF1305" s="82" t="str">
        <f t="shared" si="396"/>
        <v/>
      </c>
      <c r="AG1305" s="82" t="str">
        <f t="shared" si="397"/>
        <v/>
      </c>
      <c r="AH1305" s="125" t="str">
        <f t="shared" si="400"/>
        <v/>
      </c>
      <c r="AI1305" s="64" t="str">
        <f t="shared" si="398"/>
        <v/>
      </c>
      <c r="AJ1305" s="45" t="str">
        <f>IFERROR(IF(ISNUMBER('Opsparede løndele dec21-feb22'!K1303),AI1305+'Opsparede løndele dec21-feb22'!K1303,AI1305),"")</f>
        <v/>
      </c>
    </row>
    <row r="1306" spans="1:36" x14ac:dyDescent="0.25">
      <c r="A1306" s="50" t="str">
        <f t="shared" si="401"/>
        <v/>
      </c>
      <c r="B1306" s="5"/>
      <c r="C1306" s="6"/>
      <c r="D1306" s="7"/>
      <c r="E1306" s="8"/>
      <c r="F1306" s="8"/>
      <c r="G1306" s="58" t="str">
        <f t="shared" si="402"/>
        <v/>
      </c>
      <c r="H1306" s="58" t="str">
        <f t="shared" si="402"/>
        <v/>
      </c>
      <c r="I1306" s="58" t="str">
        <f t="shared" si="402"/>
        <v/>
      </c>
      <c r="K1306" s="100" t="str">
        <f t="shared" si="399"/>
        <v/>
      </c>
      <c r="U1306" s="101"/>
      <c r="V1306" s="63" t="str">
        <f t="shared" si="389"/>
        <v/>
      </c>
      <c r="W1306" s="63" t="str">
        <f t="shared" si="390"/>
        <v/>
      </c>
      <c r="X1306" s="63" t="str">
        <f t="shared" si="391"/>
        <v/>
      </c>
      <c r="Y1306" s="63" t="str">
        <f t="shared" si="392"/>
        <v/>
      </c>
      <c r="Z1306" s="63" t="str">
        <f t="shared" si="393"/>
        <v/>
      </c>
      <c r="AA1306" s="63" t="str">
        <f t="shared" si="394"/>
        <v/>
      </c>
      <c r="AB1306" s="37"/>
      <c r="AC1306" s="37"/>
      <c r="AD1306" s="37"/>
      <c r="AE1306" s="82" t="str">
        <f t="shared" si="395"/>
        <v/>
      </c>
      <c r="AF1306" s="82" t="str">
        <f t="shared" si="396"/>
        <v/>
      </c>
      <c r="AG1306" s="82" t="str">
        <f t="shared" si="397"/>
        <v/>
      </c>
      <c r="AH1306" s="125" t="str">
        <f t="shared" si="400"/>
        <v/>
      </c>
      <c r="AI1306" s="64" t="str">
        <f t="shared" si="398"/>
        <v/>
      </c>
      <c r="AJ1306" s="45" t="str">
        <f>IFERROR(IF(ISNUMBER('Opsparede løndele dec21-feb22'!K1304),AI1306+'Opsparede løndele dec21-feb22'!K1304,AI1306),"")</f>
        <v/>
      </c>
    </row>
    <row r="1307" spans="1:36" x14ac:dyDescent="0.25">
      <c r="A1307" s="50" t="str">
        <f t="shared" si="401"/>
        <v/>
      </c>
      <c r="B1307" s="5"/>
      <c r="C1307" s="6"/>
      <c r="D1307" s="7"/>
      <c r="E1307" s="8"/>
      <c r="F1307" s="8"/>
      <c r="G1307" s="58" t="str">
        <f t="shared" ref="G1307:I1316" si="403">IF(AND(ISNUMBER($E1307),ISNUMBER($F1307)),MAX(MIN(NETWORKDAYS(IF($E1307&lt;=VLOOKUP(G$6,Matrix_antal_dage,5,FALSE),VLOOKUP(G$6,Matrix_antal_dage,5,FALSE),$E1307),IF($F1307&gt;=VLOOKUP(G$6,Matrix_antal_dage,6,FALSE),VLOOKUP(G$6,Matrix_antal_dage,6,FALSE),$F1307),helligdage),VLOOKUP(G$6,Matrix_antal_dage,7,FALSE)),0),"")</f>
        <v/>
      </c>
      <c r="H1307" s="58" t="str">
        <f t="shared" si="403"/>
        <v/>
      </c>
      <c r="I1307" s="58" t="str">
        <f t="shared" si="403"/>
        <v/>
      </c>
      <c r="K1307" s="100" t="str">
        <f t="shared" si="399"/>
        <v/>
      </c>
      <c r="U1307" s="101"/>
      <c r="V1307" s="63" t="str">
        <f t="shared" si="389"/>
        <v/>
      </c>
      <c r="W1307" s="63" t="str">
        <f t="shared" si="390"/>
        <v/>
      </c>
      <c r="X1307" s="63" t="str">
        <f t="shared" si="391"/>
        <v/>
      </c>
      <c r="Y1307" s="63" t="str">
        <f t="shared" si="392"/>
        <v/>
      </c>
      <c r="Z1307" s="63" t="str">
        <f t="shared" si="393"/>
        <v/>
      </c>
      <c r="AA1307" s="63" t="str">
        <f t="shared" si="394"/>
        <v/>
      </c>
      <c r="AB1307" s="37"/>
      <c r="AC1307" s="37"/>
      <c r="AD1307" s="37"/>
      <c r="AE1307" s="82" t="str">
        <f t="shared" si="395"/>
        <v/>
      </c>
      <c r="AF1307" s="82" t="str">
        <f t="shared" si="396"/>
        <v/>
      </c>
      <c r="AG1307" s="82" t="str">
        <f t="shared" si="397"/>
        <v/>
      </c>
      <c r="AH1307" s="125" t="str">
        <f t="shared" si="400"/>
        <v/>
      </c>
      <c r="AI1307" s="64" t="str">
        <f t="shared" si="398"/>
        <v/>
      </c>
      <c r="AJ1307" s="45" t="str">
        <f>IFERROR(IF(ISNUMBER('Opsparede løndele dec21-feb22'!K1305),AI1307+'Opsparede løndele dec21-feb22'!K1305,AI1307),"")</f>
        <v/>
      </c>
    </row>
    <row r="1308" spans="1:36" x14ac:dyDescent="0.25">
      <c r="A1308" s="50" t="str">
        <f t="shared" si="401"/>
        <v/>
      </c>
      <c r="B1308" s="5"/>
      <c r="C1308" s="6"/>
      <c r="D1308" s="7"/>
      <c r="E1308" s="8"/>
      <c r="F1308" s="8"/>
      <c r="G1308" s="58" t="str">
        <f t="shared" si="403"/>
        <v/>
      </c>
      <c r="H1308" s="58" t="str">
        <f t="shared" si="403"/>
        <v/>
      </c>
      <c r="I1308" s="58" t="str">
        <f t="shared" si="403"/>
        <v/>
      </c>
      <c r="K1308" s="100" t="str">
        <f t="shared" si="399"/>
        <v/>
      </c>
      <c r="U1308" s="101"/>
      <c r="V1308" s="63" t="str">
        <f t="shared" si="389"/>
        <v/>
      </c>
      <c r="W1308" s="63" t="str">
        <f t="shared" si="390"/>
        <v/>
      </c>
      <c r="X1308" s="63" t="str">
        <f t="shared" si="391"/>
        <v/>
      </c>
      <c r="Y1308" s="63" t="str">
        <f t="shared" si="392"/>
        <v/>
      </c>
      <c r="Z1308" s="63" t="str">
        <f t="shared" si="393"/>
        <v/>
      </c>
      <c r="AA1308" s="63" t="str">
        <f t="shared" si="394"/>
        <v/>
      </c>
      <c r="AB1308" s="37"/>
      <c r="AC1308" s="37"/>
      <c r="AD1308" s="37"/>
      <c r="AE1308" s="82" t="str">
        <f t="shared" si="395"/>
        <v/>
      </c>
      <c r="AF1308" s="82" t="str">
        <f t="shared" si="396"/>
        <v/>
      </c>
      <c r="AG1308" s="82" t="str">
        <f t="shared" si="397"/>
        <v/>
      </c>
      <c r="AH1308" s="125" t="str">
        <f t="shared" si="400"/>
        <v/>
      </c>
      <c r="AI1308" s="64" t="str">
        <f t="shared" si="398"/>
        <v/>
      </c>
      <c r="AJ1308" s="45" t="str">
        <f>IFERROR(IF(ISNUMBER('Opsparede løndele dec21-feb22'!K1306),AI1308+'Opsparede løndele dec21-feb22'!K1306,AI1308),"")</f>
        <v/>
      </c>
    </row>
    <row r="1309" spans="1:36" x14ac:dyDescent="0.25">
      <c r="A1309" s="50" t="str">
        <f t="shared" si="401"/>
        <v/>
      </c>
      <c r="B1309" s="5"/>
      <c r="C1309" s="6"/>
      <c r="D1309" s="7"/>
      <c r="E1309" s="8"/>
      <c r="F1309" s="8"/>
      <c r="G1309" s="58" t="str">
        <f t="shared" si="403"/>
        <v/>
      </c>
      <c r="H1309" s="58" t="str">
        <f t="shared" si="403"/>
        <v/>
      </c>
      <c r="I1309" s="58" t="str">
        <f t="shared" si="403"/>
        <v/>
      </c>
      <c r="K1309" s="100" t="str">
        <f t="shared" si="399"/>
        <v/>
      </c>
      <c r="U1309" s="101"/>
      <c r="V1309" s="63" t="str">
        <f t="shared" si="389"/>
        <v/>
      </c>
      <c r="W1309" s="63" t="str">
        <f t="shared" si="390"/>
        <v/>
      </c>
      <c r="X1309" s="63" t="str">
        <f t="shared" si="391"/>
        <v/>
      </c>
      <c r="Y1309" s="63" t="str">
        <f t="shared" si="392"/>
        <v/>
      </c>
      <c r="Z1309" s="63" t="str">
        <f t="shared" si="393"/>
        <v/>
      </c>
      <c r="AA1309" s="63" t="str">
        <f t="shared" si="394"/>
        <v/>
      </c>
      <c r="AB1309" s="37"/>
      <c r="AC1309" s="37"/>
      <c r="AD1309" s="37"/>
      <c r="AE1309" s="82" t="str">
        <f t="shared" si="395"/>
        <v/>
      </c>
      <c r="AF1309" s="82" t="str">
        <f t="shared" si="396"/>
        <v/>
      </c>
      <c r="AG1309" s="82" t="str">
        <f t="shared" si="397"/>
        <v/>
      </c>
      <c r="AH1309" s="125" t="str">
        <f t="shared" si="400"/>
        <v/>
      </c>
      <c r="AI1309" s="64" t="str">
        <f t="shared" si="398"/>
        <v/>
      </c>
      <c r="AJ1309" s="45" t="str">
        <f>IFERROR(IF(ISNUMBER('Opsparede løndele dec21-feb22'!K1307),AI1309+'Opsparede løndele dec21-feb22'!K1307,AI1309),"")</f>
        <v/>
      </c>
    </row>
    <row r="1310" spans="1:36" x14ac:dyDescent="0.25">
      <c r="A1310" s="50" t="str">
        <f t="shared" si="401"/>
        <v/>
      </c>
      <c r="B1310" s="5"/>
      <c r="C1310" s="6"/>
      <c r="D1310" s="7"/>
      <c r="E1310" s="8"/>
      <c r="F1310" s="8"/>
      <c r="G1310" s="58" t="str">
        <f t="shared" si="403"/>
        <v/>
      </c>
      <c r="H1310" s="58" t="str">
        <f t="shared" si="403"/>
        <v/>
      </c>
      <c r="I1310" s="58" t="str">
        <f t="shared" si="403"/>
        <v/>
      </c>
      <c r="K1310" s="100" t="str">
        <f t="shared" si="399"/>
        <v/>
      </c>
      <c r="U1310" s="101"/>
      <c r="V1310" s="63" t="str">
        <f t="shared" si="389"/>
        <v/>
      </c>
      <c r="W1310" s="63" t="str">
        <f t="shared" si="390"/>
        <v/>
      </c>
      <c r="X1310" s="63" t="str">
        <f t="shared" si="391"/>
        <v/>
      </c>
      <c r="Y1310" s="63" t="str">
        <f t="shared" si="392"/>
        <v/>
      </c>
      <c r="Z1310" s="63" t="str">
        <f t="shared" si="393"/>
        <v/>
      </c>
      <c r="AA1310" s="63" t="str">
        <f t="shared" si="394"/>
        <v/>
      </c>
      <c r="AB1310" s="37"/>
      <c r="AC1310" s="37"/>
      <c r="AD1310" s="37"/>
      <c r="AE1310" s="82" t="str">
        <f t="shared" si="395"/>
        <v/>
      </c>
      <c r="AF1310" s="82" t="str">
        <f t="shared" si="396"/>
        <v/>
      </c>
      <c r="AG1310" s="82" t="str">
        <f t="shared" si="397"/>
        <v/>
      </c>
      <c r="AH1310" s="125" t="str">
        <f t="shared" si="400"/>
        <v/>
      </c>
      <c r="AI1310" s="64" t="str">
        <f t="shared" si="398"/>
        <v/>
      </c>
      <c r="AJ1310" s="45" t="str">
        <f>IFERROR(IF(ISNUMBER('Opsparede løndele dec21-feb22'!K1308),AI1310+'Opsparede løndele dec21-feb22'!K1308,AI1310),"")</f>
        <v/>
      </c>
    </row>
    <row r="1311" spans="1:36" x14ac:dyDescent="0.25">
      <c r="A1311" s="50" t="str">
        <f t="shared" si="401"/>
        <v/>
      </c>
      <c r="B1311" s="5"/>
      <c r="C1311" s="6"/>
      <c r="D1311" s="7"/>
      <c r="E1311" s="8"/>
      <c r="F1311" s="8"/>
      <c r="G1311" s="58" t="str">
        <f t="shared" si="403"/>
        <v/>
      </c>
      <c r="H1311" s="58" t="str">
        <f t="shared" si="403"/>
        <v/>
      </c>
      <c r="I1311" s="58" t="str">
        <f t="shared" si="403"/>
        <v/>
      </c>
      <c r="K1311" s="100" t="str">
        <f t="shared" si="399"/>
        <v/>
      </c>
      <c r="U1311" s="101"/>
      <c r="V1311" s="63" t="str">
        <f t="shared" si="389"/>
        <v/>
      </c>
      <c r="W1311" s="63" t="str">
        <f t="shared" si="390"/>
        <v/>
      </c>
      <c r="X1311" s="63" t="str">
        <f t="shared" si="391"/>
        <v/>
      </c>
      <c r="Y1311" s="63" t="str">
        <f t="shared" si="392"/>
        <v/>
      </c>
      <c r="Z1311" s="63" t="str">
        <f t="shared" si="393"/>
        <v/>
      </c>
      <c r="AA1311" s="63" t="str">
        <f t="shared" si="394"/>
        <v/>
      </c>
      <c r="AB1311" s="37"/>
      <c r="AC1311" s="37"/>
      <c r="AD1311" s="37"/>
      <c r="AE1311" s="82" t="str">
        <f t="shared" si="395"/>
        <v/>
      </c>
      <c r="AF1311" s="82" t="str">
        <f t="shared" si="396"/>
        <v/>
      </c>
      <c r="AG1311" s="82" t="str">
        <f t="shared" si="397"/>
        <v/>
      </c>
      <c r="AH1311" s="125" t="str">
        <f t="shared" si="400"/>
        <v/>
      </c>
      <c r="AI1311" s="64" t="str">
        <f t="shared" si="398"/>
        <v/>
      </c>
      <c r="AJ1311" s="45" t="str">
        <f>IFERROR(IF(ISNUMBER('Opsparede løndele dec21-feb22'!K1309),AI1311+'Opsparede løndele dec21-feb22'!K1309,AI1311),"")</f>
        <v/>
      </c>
    </row>
    <row r="1312" spans="1:36" x14ac:dyDescent="0.25">
      <c r="A1312" s="50" t="str">
        <f t="shared" si="401"/>
        <v/>
      </c>
      <c r="B1312" s="5"/>
      <c r="C1312" s="6"/>
      <c r="D1312" s="7"/>
      <c r="E1312" s="8"/>
      <c r="F1312" s="8"/>
      <c r="G1312" s="58" t="str">
        <f t="shared" si="403"/>
        <v/>
      </c>
      <c r="H1312" s="58" t="str">
        <f t="shared" si="403"/>
        <v/>
      </c>
      <c r="I1312" s="58" t="str">
        <f t="shared" si="403"/>
        <v/>
      </c>
      <c r="K1312" s="100" t="str">
        <f t="shared" si="399"/>
        <v/>
      </c>
      <c r="U1312" s="101"/>
      <c r="V1312" s="63" t="str">
        <f t="shared" si="389"/>
        <v/>
      </c>
      <c r="W1312" s="63" t="str">
        <f t="shared" si="390"/>
        <v/>
      </c>
      <c r="X1312" s="63" t="str">
        <f t="shared" si="391"/>
        <v/>
      </c>
      <c r="Y1312" s="63" t="str">
        <f t="shared" si="392"/>
        <v/>
      </c>
      <c r="Z1312" s="63" t="str">
        <f t="shared" si="393"/>
        <v/>
      </c>
      <c r="AA1312" s="63" t="str">
        <f t="shared" si="394"/>
        <v/>
      </c>
      <c r="AB1312" s="37"/>
      <c r="AC1312" s="37"/>
      <c r="AD1312" s="37"/>
      <c r="AE1312" s="82" t="str">
        <f t="shared" si="395"/>
        <v/>
      </c>
      <c r="AF1312" s="82" t="str">
        <f t="shared" si="396"/>
        <v/>
      </c>
      <c r="AG1312" s="82" t="str">
        <f t="shared" si="397"/>
        <v/>
      </c>
      <c r="AH1312" s="125" t="str">
        <f t="shared" si="400"/>
        <v/>
      </c>
      <c r="AI1312" s="64" t="str">
        <f t="shared" si="398"/>
        <v/>
      </c>
      <c r="AJ1312" s="45" t="str">
        <f>IFERROR(IF(ISNUMBER('Opsparede løndele dec21-feb22'!K1310),AI1312+'Opsparede løndele dec21-feb22'!K1310,AI1312),"")</f>
        <v/>
      </c>
    </row>
    <row r="1313" spans="1:36" x14ac:dyDescent="0.25">
      <c r="A1313" s="50" t="str">
        <f t="shared" si="401"/>
        <v/>
      </c>
      <c r="B1313" s="5"/>
      <c r="C1313" s="6"/>
      <c r="D1313" s="7"/>
      <c r="E1313" s="8"/>
      <c r="F1313" s="8"/>
      <c r="G1313" s="58" t="str">
        <f t="shared" si="403"/>
        <v/>
      </c>
      <c r="H1313" s="58" t="str">
        <f t="shared" si="403"/>
        <v/>
      </c>
      <c r="I1313" s="58" t="str">
        <f t="shared" si="403"/>
        <v/>
      </c>
      <c r="K1313" s="100" t="str">
        <f t="shared" si="399"/>
        <v/>
      </c>
      <c r="U1313" s="101"/>
      <c r="V1313" s="63" t="str">
        <f t="shared" si="389"/>
        <v/>
      </c>
      <c r="W1313" s="63" t="str">
        <f t="shared" si="390"/>
        <v/>
      </c>
      <c r="X1313" s="63" t="str">
        <f t="shared" si="391"/>
        <v/>
      </c>
      <c r="Y1313" s="63" t="str">
        <f t="shared" si="392"/>
        <v/>
      </c>
      <c r="Z1313" s="63" t="str">
        <f t="shared" si="393"/>
        <v/>
      </c>
      <c r="AA1313" s="63" t="str">
        <f t="shared" si="394"/>
        <v/>
      </c>
      <c r="AB1313" s="37"/>
      <c r="AC1313" s="37"/>
      <c r="AD1313" s="37"/>
      <c r="AE1313" s="82" t="str">
        <f t="shared" si="395"/>
        <v/>
      </c>
      <c r="AF1313" s="82" t="str">
        <f t="shared" si="396"/>
        <v/>
      </c>
      <c r="AG1313" s="82" t="str">
        <f t="shared" si="397"/>
        <v/>
      </c>
      <c r="AH1313" s="125" t="str">
        <f t="shared" si="400"/>
        <v/>
      </c>
      <c r="AI1313" s="64" t="str">
        <f t="shared" si="398"/>
        <v/>
      </c>
      <c r="AJ1313" s="45" t="str">
        <f>IFERROR(IF(ISNUMBER('Opsparede løndele dec21-feb22'!K1311),AI1313+'Opsparede løndele dec21-feb22'!K1311,AI1313),"")</f>
        <v/>
      </c>
    </row>
    <row r="1314" spans="1:36" x14ac:dyDescent="0.25">
      <c r="A1314" s="50" t="str">
        <f t="shared" si="401"/>
        <v/>
      </c>
      <c r="B1314" s="5"/>
      <c r="C1314" s="6"/>
      <c r="D1314" s="7"/>
      <c r="E1314" s="8"/>
      <c r="F1314" s="8"/>
      <c r="G1314" s="58" t="str">
        <f t="shared" si="403"/>
        <v/>
      </c>
      <c r="H1314" s="58" t="str">
        <f t="shared" si="403"/>
        <v/>
      </c>
      <c r="I1314" s="58" t="str">
        <f t="shared" si="403"/>
        <v/>
      </c>
      <c r="K1314" s="100" t="str">
        <f t="shared" si="399"/>
        <v/>
      </c>
      <c r="U1314" s="101"/>
      <c r="V1314" s="63" t="str">
        <f t="shared" si="389"/>
        <v/>
      </c>
      <c r="W1314" s="63" t="str">
        <f t="shared" si="390"/>
        <v/>
      </c>
      <c r="X1314" s="63" t="str">
        <f t="shared" si="391"/>
        <v/>
      </c>
      <c r="Y1314" s="63" t="str">
        <f t="shared" si="392"/>
        <v/>
      </c>
      <c r="Z1314" s="63" t="str">
        <f t="shared" si="393"/>
        <v/>
      </c>
      <c r="AA1314" s="63" t="str">
        <f t="shared" si="394"/>
        <v/>
      </c>
      <c r="AB1314" s="37"/>
      <c r="AC1314" s="37"/>
      <c r="AD1314" s="37"/>
      <c r="AE1314" s="82" t="str">
        <f t="shared" si="395"/>
        <v/>
      </c>
      <c r="AF1314" s="82" t="str">
        <f t="shared" si="396"/>
        <v/>
      </c>
      <c r="AG1314" s="82" t="str">
        <f t="shared" si="397"/>
        <v/>
      </c>
      <c r="AH1314" s="125" t="str">
        <f t="shared" si="400"/>
        <v/>
      </c>
      <c r="AI1314" s="64" t="str">
        <f t="shared" si="398"/>
        <v/>
      </c>
      <c r="AJ1314" s="45" t="str">
        <f>IFERROR(IF(ISNUMBER('Opsparede løndele dec21-feb22'!K1312),AI1314+'Opsparede løndele dec21-feb22'!K1312,AI1314),"")</f>
        <v/>
      </c>
    </row>
    <row r="1315" spans="1:36" x14ac:dyDescent="0.25">
      <c r="A1315" s="50" t="str">
        <f t="shared" si="401"/>
        <v/>
      </c>
      <c r="B1315" s="5"/>
      <c r="C1315" s="6"/>
      <c r="D1315" s="7"/>
      <c r="E1315" s="8"/>
      <c r="F1315" s="8"/>
      <c r="G1315" s="58" t="str">
        <f t="shared" si="403"/>
        <v/>
      </c>
      <c r="H1315" s="58" t="str">
        <f t="shared" si="403"/>
        <v/>
      </c>
      <c r="I1315" s="58" t="str">
        <f t="shared" si="403"/>
        <v/>
      </c>
      <c r="K1315" s="100" t="str">
        <f t="shared" si="399"/>
        <v/>
      </c>
      <c r="U1315" s="101"/>
      <c r="V1315" s="63" t="str">
        <f t="shared" si="389"/>
        <v/>
      </c>
      <c r="W1315" s="63" t="str">
        <f t="shared" si="390"/>
        <v/>
      </c>
      <c r="X1315" s="63" t="str">
        <f t="shared" si="391"/>
        <v/>
      </c>
      <c r="Y1315" s="63" t="str">
        <f t="shared" si="392"/>
        <v/>
      </c>
      <c r="Z1315" s="63" t="str">
        <f t="shared" si="393"/>
        <v/>
      </c>
      <c r="AA1315" s="63" t="str">
        <f t="shared" si="394"/>
        <v/>
      </c>
      <c r="AB1315" s="37"/>
      <c r="AC1315" s="37"/>
      <c r="AD1315" s="37"/>
      <c r="AE1315" s="82" t="str">
        <f t="shared" si="395"/>
        <v/>
      </c>
      <c r="AF1315" s="82" t="str">
        <f t="shared" si="396"/>
        <v/>
      </c>
      <c r="AG1315" s="82" t="str">
        <f t="shared" si="397"/>
        <v/>
      </c>
      <c r="AH1315" s="125" t="str">
        <f t="shared" si="400"/>
        <v/>
      </c>
      <c r="AI1315" s="64" t="str">
        <f t="shared" si="398"/>
        <v/>
      </c>
      <c r="AJ1315" s="45" t="str">
        <f>IFERROR(IF(ISNUMBER('Opsparede løndele dec21-feb22'!K1313),AI1315+'Opsparede løndele dec21-feb22'!K1313,AI1315),"")</f>
        <v/>
      </c>
    </row>
    <row r="1316" spans="1:36" x14ac:dyDescent="0.25">
      <c r="A1316" s="50" t="str">
        <f t="shared" si="401"/>
        <v/>
      </c>
      <c r="B1316" s="5"/>
      <c r="C1316" s="6"/>
      <c r="D1316" s="7"/>
      <c r="E1316" s="8"/>
      <c r="F1316" s="8"/>
      <c r="G1316" s="58" t="str">
        <f t="shared" si="403"/>
        <v/>
      </c>
      <c r="H1316" s="58" t="str">
        <f t="shared" si="403"/>
        <v/>
      </c>
      <c r="I1316" s="58" t="str">
        <f t="shared" si="403"/>
        <v/>
      </c>
      <c r="K1316" s="100" t="str">
        <f t="shared" si="399"/>
        <v/>
      </c>
      <c r="U1316" s="101"/>
      <c r="V1316" s="63" t="str">
        <f t="shared" si="389"/>
        <v/>
      </c>
      <c r="W1316" s="63" t="str">
        <f t="shared" si="390"/>
        <v/>
      </c>
      <c r="X1316" s="63" t="str">
        <f t="shared" si="391"/>
        <v/>
      </c>
      <c r="Y1316" s="63" t="str">
        <f t="shared" si="392"/>
        <v/>
      </c>
      <c r="Z1316" s="63" t="str">
        <f t="shared" si="393"/>
        <v/>
      </c>
      <c r="AA1316" s="63" t="str">
        <f t="shared" si="394"/>
        <v/>
      </c>
      <c r="AB1316" s="37"/>
      <c r="AC1316" s="37"/>
      <c r="AD1316" s="37"/>
      <c r="AE1316" s="82" t="str">
        <f t="shared" si="395"/>
        <v/>
      </c>
      <c r="AF1316" s="82" t="str">
        <f t="shared" si="396"/>
        <v/>
      </c>
      <c r="AG1316" s="82" t="str">
        <f t="shared" si="397"/>
        <v/>
      </c>
      <c r="AH1316" s="125" t="str">
        <f t="shared" si="400"/>
        <v/>
      </c>
      <c r="AI1316" s="64" t="str">
        <f t="shared" si="398"/>
        <v/>
      </c>
      <c r="AJ1316" s="45" t="str">
        <f>IFERROR(IF(ISNUMBER('Opsparede løndele dec21-feb22'!K1314),AI1316+'Opsparede løndele dec21-feb22'!K1314,AI1316),"")</f>
        <v/>
      </c>
    </row>
    <row r="1317" spans="1:36" x14ac:dyDescent="0.25">
      <c r="A1317" s="50" t="str">
        <f t="shared" si="401"/>
        <v/>
      </c>
      <c r="B1317" s="5"/>
      <c r="C1317" s="6"/>
      <c r="D1317" s="7"/>
      <c r="E1317" s="8"/>
      <c r="F1317" s="8"/>
      <c r="G1317" s="58" t="str">
        <f t="shared" ref="G1317:I1326" si="404">IF(AND(ISNUMBER($E1317),ISNUMBER($F1317)),MAX(MIN(NETWORKDAYS(IF($E1317&lt;=VLOOKUP(G$6,Matrix_antal_dage,5,FALSE),VLOOKUP(G$6,Matrix_antal_dage,5,FALSE),$E1317),IF($F1317&gt;=VLOOKUP(G$6,Matrix_antal_dage,6,FALSE),VLOOKUP(G$6,Matrix_antal_dage,6,FALSE),$F1317),helligdage),VLOOKUP(G$6,Matrix_antal_dage,7,FALSE)),0),"")</f>
        <v/>
      </c>
      <c r="H1317" s="58" t="str">
        <f t="shared" si="404"/>
        <v/>
      </c>
      <c r="I1317" s="58" t="str">
        <f t="shared" si="404"/>
        <v/>
      </c>
      <c r="K1317" s="100" t="str">
        <f t="shared" si="399"/>
        <v/>
      </c>
      <c r="U1317" s="101"/>
      <c r="V1317" s="63" t="str">
        <f t="shared" si="389"/>
        <v/>
      </c>
      <c r="W1317" s="63" t="str">
        <f t="shared" si="390"/>
        <v/>
      </c>
      <c r="X1317" s="63" t="str">
        <f t="shared" si="391"/>
        <v/>
      </c>
      <c r="Y1317" s="63" t="str">
        <f t="shared" si="392"/>
        <v/>
      </c>
      <c r="Z1317" s="63" t="str">
        <f t="shared" si="393"/>
        <v/>
      </c>
      <c r="AA1317" s="63" t="str">
        <f t="shared" si="394"/>
        <v/>
      </c>
      <c r="AB1317" s="37"/>
      <c r="AC1317" s="37"/>
      <c r="AD1317" s="37"/>
      <c r="AE1317" s="82" t="str">
        <f t="shared" si="395"/>
        <v/>
      </c>
      <c r="AF1317" s="82" t="str">
        <f t="shared" si="396"/>
        <v/>
      </c>
      <c r="AG1317" s="82" t="str">
        <f t="shared" si="397"/>
        <v/>
      </c>
      <c r="AH1317" s="125" t="str">
        <f t="shared" si="400"/>
        <v/>
      </c>
      <c r="AI1317" s="64" t="str">
        <f t="shared" si="398"/>
        <v/>
      </c>
      <c r="AJ1317" s="45" t="str">
        <f>IFERROR(IF(ISNUMBER('Opsparede løndele dec21-feb22'!K1315),AI1317+'Opsparede løndele dec21-feb22'!K1315,AI1317),"")</f>
        <v/>
      </c>
    </row>
    <row r="1318" spans="1:36" x14ac:dyDescent="0.25">
      <c r="A1318" s="50" t="str">
        <f t="shared" si="401"/>
        <v/>
      </c>
      <c r="B1318" s="5"/>
      <c r="C1318" s="6"/>
      <c r="D1318" s="7"/>
      <c r="E1318" s="8"/>
      <c r="F1318" s="8"/>
      <c r="G1318" s="58" t="str">
        <f t="shared" si="404"/>
        <v/>
      </c>
      <c r="H1318" s="58" t="str">
        <f t="shared" si="404"/>
        <v/>
      </c>
      <c r="I1318" s="58" t="str">
        <f t="shared" si="404"/>
        <v/>
      </c>
      <c r="K1318" s="100" t="str">
        <f t="shared" si="399"/>
        <v/>
      </c>
      <c r="U1318" s="101"/>
      <c r="V1318" s="63" t="str">
        <f t="shared" si="389"/>
        <v/>
      </c>
      <c r="W1318" s="63" t="str">
        <f t="shared" si="390"/>
        <v/>
      </c>
      <c r="X1318" s="63" t="str">
        <f t="shared" si="391"/>
        <v/>
      </c>
      <c r="Y1318" s="63" t="str">
        <f t="shared" si="392"/>
        <v/>
      </c>
      <c r="Z1318" s="63" t="str">
        <f t="shared" si="393"/>
        <v/>
      </c>
      <c r="AA1318" s="63" t="str">
        <f t="shared" si="394"/>
        <v/>
      </c>
      <c r="AB1318" s="37"/>
      <c r="AC1318" s="37"/>
      <c r="AD1318" s="37"/>
      <c r="AE1318" s="82" t="str">
        <f t="shared" si="395"/>
        <v/>
      </c>
      <c r="AF1318" s="82" t="str">
        <f t="shared" si="396"/>
        <v/>
      </c>
      <c r="AG1318" s="82" t="str">
        <f t="shared" si="397"/>
        <v/>
      </c>
      <c r="AH1318" s="125" t="str">
        <f t="shared" si="400"/>
        <v/>
      </c>
      <c r="AI1318" s="64" t="str">
        <f t="shared" si="398"/>
        <v/>
      </c>
      <c r="AJ1318" s="45" t="str">
        <f>IFERROR(IF(ISNUMBER('Opsparede løndele dec21-feb22'!K1316),AI1318+'Opsparede løndele dec21-feb22'!K1316,AI1318),"")</f>
        <v/>
      </c>
    </row>
    <row r="1319" spans="1:36" x14ac:dyDescent="0.25">
      <c r="A1319" s="50" t="str">
        <f t="shared" si="401"/>
        <v/>
      </c>
      <c r="B1319" s="5"/>
      <c r="C1319" s="6"/>
      <c r="D1319" s="7"/>
      <c r="E1319" s="8"/>
      <c r="F1319" s="8"/>
      <c r="G1319" s="58" t="str">
        <f t="shared" si="404"/>
        <v/>
      </c>
      <c r="H1319" s="58" t="str">
        <f t="shared" si="404"/>
        <v/>
      </c>
      <c r="I1319" s="58" t="str">
        <f t="shared" si="404"/>
        <v/>
      </c>
      <c r="K1319" s="100" t="str">
        <f t="shared" si="399"/>
        <v/>
      </c>
      <c r="U1319" s="101"/>
      <c r="V1319" s="63" t="str">
        <f t="shared" si="389"/>
        <v/>
      </c>
      <c r="W1319" s="63" t="str">
        <f t="shared" si="390"/>
        <v/>
      </c>
      <c r="X1319" s="63" t="str">
        <f t="shared" si="391"/>
        <v/>
      </c>
      <c r="Y1319" s="63" t="str">
        <f t="shared" si="392"/>
        <v/>
      </c>
      <c r="Z1319" s="63" t="str">
        <f t="shared" si="393"/>
        <v/>
      </c>
      <c r="AA1319" s="63" t="str">
        <f t="shared" si="394"/>
        <v/>
      </c>
      <c r="AB1319" s="37"/>
      <c r="AC1319" s="37"/>
      <c r="AD1319" s="37"/>
      <c r="AE1319" s="82" t="str">
        <f t="shared" si="395"/>
        <v/>
      </c>
      <c r="AF1319" s="82" t="str">
        <f t="shared" si="396"/>
        <v/>
      </c>
      <c r="AG1319" s="82" t="str">
        <f t="shared" si="397"/>
        <v/>
      </c>
      <c r="AH1319" s="125" t="str">
        <f t="shared" si="400"/>
        <v/>
      </c>
      <c r="AI1319" s="64" t="str">
        <f t="shared" si="398"/>
        <v/>
      </c>
      <c r="AJ1319" s="45" t="str">
        <f>IFERROR(IF(ISNUMBER('Opsparede løndele dec21-feb22'!K1317),AI1319+'Opsparede løndele dec21-feb22'!K1317,AI1319),"")</f>
        <v/>
      </c>
    </row>
    <row r="1320" spans="1:36" x14ac:dyDescent="0.25">
      <c r="A1320" s="50" t="str">
        <f t="shared" si="401"/>
        <v/>
      </c>
      <c r="B1320" s="5"/>
      <c r="C1320" s="6"/>
      <c r="D1320" s="7"/>
      <c r="E1320" s="8"/>
      <c r="F1320" s="8"/>
      <c r="G1320" s="58" t="str">
        <f t="shared" si="404"/>
        <v/>
      </c>
      <c r="H1320" s="58" t="str">
        <f t="shared" si="404"/>
        <v/>
      </c>
      <c r="I1320" s="58" t="str">
        <f t="shared" si="404"/>
        <v/>
      </c>
      <c r="K1320" s="100" t="str">
        <f t="shared" si="399"/>
        <v/>
      </c>
      <c r="U1320" s="101"/>
      <c r="V1320" s="63" t="str">
        <f t="shared" si="389"/>
        <v/>
      </c>
      <c r="W1320" s="63" t="str">
        <f t="shared" si="390"/>
        <v/>
      </c>
      <c r="X1320" s="63" t="str">
        <f t="shared" si="391"/>
        <v/>
      </c>
      <c r="Y1320" s="63" t="str">
        <f t="shared" si="392"/>
        <v/>
      </c>
      <c r="Z1320" s="63" t="str">
        <f t="shared" si="393"/>
        <v/>
      </c>
      <c r="AA1320" s="63" t="str">
        <f t="shared" si="394"/>
        <v/>
      </c>
      <c r="AB1320" s="37"/>
      <c r="AC1320" s="37"/>
      <c r="AD1320" s="37"/>
      <c r="AE1320" s="82" t="str">
        <f t="shared" si="395"/>
        <v/>
      </c>
      <c r="AF1320" s="82" t="str">
        <f t="shared" si="396"/>
        <v/>
      </c>
      <c r="AG1320" s="82" t="str">
        <f t="shared" si="397"/>
        <v/>
      </c>
      <c r="AH1320" s="125" t="str">
        <f t="shared" si="400"/>
        <v/>
      </c>
      <c r="AI1320" s="64" t="str">
        <f t="shared" si="398"/>
        <v/>
      </c>
      <c r="AJ1320" s="45" t="str">
        <f>IFERROR(IF(ISNUMBER('Opsparede løndele dec21-feb22'!K1318),AI1320+'Opsparede løndele dec21-feb22'!K1318,AI1320),"")</f>
        <v/>
      </c>
    </row>
    <row r="1321" spans="1:36" x14ac:dyDescent="0.25">
      <c r="A1321" s="50" t="str">
        <f t="shared" si="401"/>
        <v/>
      </c>
      <c r="B1321" s="5"/>
      <c r="C1321" s="6"/>
      <c r="D1321" s="7"/>
      <c r="E1321" s="8"/>
      <c r="F1321" s="8"/>
      <c r="G1321" s="58" t="str">
        <f t="shared" si="404"/>
        <v/>
      </c>
      <c r="H1321" s="58" t="str">
        <f t="shared" si="404"/>
        <v/>
      </c>
      <c r="I1321" s="58" t="str">
        <f t="shared" si="404"/>
        <v/>
      </c>
      <c r="K1321" s="100" t="str">
        <f t="shared" si="399"/>
        <v/>
      </c>
      <c r="U1321" s="101"/>
      <c r="V1321" s="63" t="str">
        <f t="shared" si="389"/>
        <v/>
      </c>
      <c r="W1321" s="63" t="str">
        <f t="shared" si="390"/>
        <v/>
      </c>
      <c r="X1321" s="63" t="str">
        <f t="shared" si="391"/>
        <v/>
      </c>
      <c r="Y1321" s="63" t="str">
        <f t="shared" si="392"/>
        <v/>
      </c>
      <c r="Z1321" s="63" t="str">
        <f t="shared" si="393"/>
        <v/>
      </c>
      <c r="AA1321" s="63" t="str">
        <f t="shared" si="394"/>
        <v/>
      </c>
      <c r="AB1321" s="37"/>
      <c r="AC1321" s="37"/>
      <c r="AD1321" s="37"/>
      <c r="AE1321" s="82" t="str">
        <f t="shared" si="395"/>
        <v/>
      </c>
      <c r="AF1321" s="82" t="str">
        <f t="shared" si="396"/>
        <v/>
      </c>
      <c r="AG1321" s="82" t="str">
        <f t="shared" si="397"/>
        <v/>
      </c>
      <c r="AH1321" s="125" t="str">
        <f t="shared" si="400"/>
        <v/>
      </c>
      <c r="AI1321" s="64" t="str">
        <f t="shared" si="398"/>
        <v/>
      </c>
      <c r="AJ1321" s="45" t="str">
        <f>IFERROR(IF(ISNUMBER('Opsparede løndele dec21-feb22'!K1319),AI1321+'Opsparede løndele dec21-feb22'!K1319,AI1321),"")</f>
        <v/>
      </c>
    </row>
    <row r="1322" spans="1:36" x14ac:dyDescent="0.25">
      <c r="A1322" s="50" t="str">
        <f t="shared" si="401"/>
        <v/>
      </c>
      <c r="B1322" s="5"/>
      <c r="C1322" s="6"/>
      <c r="D1322" s="7"/>
      <c r="E1322" s="8"/>
      <c r="F1322" s="8"/>
      <c r="G1322" s="58" t="str">
        <f t="shared" si="404"/>
        <v/>
      </c>
      <c r="H1322" s="58" t="str">
        <f t="shared" si="404"/>
        <v/>
      </c>
      <c r="I1322" s="58" t="str">
        <f t="shared" si="404"/>
        <v/>
      </c>
      <c r="K1322" s="100" t="str">
        <f t="shared" si="399"/>
        <v/>
      </c>
      <c r="U1322" s="101"/>
      <c r="V1322" s="63" t="str">
        <f t="shared" si="389"/>
        <v/>
      </c>
      <c r="W1322" s="63" t="str">
        <f t="shared" si="390"/>
        <v/>
      </c>
      <c r="X1322" s="63" t="str">
        <f t="shared" si="391"/>
        <v/>
      </c>
      <c r="Y1322" s="63" t="str">
        <f t="shared" si="392"/>
        <v/>
      </c>
      <c r="Z1322" s="63" t="str">
        <f t="shared" si="393"/>
        <v/>
      </c>
      <c r="AA1322" s="63" t="str">
        <f t="shared" si="394"/>
        <v/>
      </c>
      <c r="AB1322" s="37"/>
      <c r="AC1322" s="37"/>
      <c r="AD1322" s="37"/>
      <c r="AE1322" s="82" t="str">
        <f t="shared" si="395"/>
        <v/>
      </c>
      <c r="AF1322" s="82" t="str">
        <f t="shared" si="396"/>
        <v/>
      </c>
      <c r="AG1322" s="82" t="str">
        <f t="shared" si="397"/>
        <v/>
      </c>
      <c r="AH1322" s="125" t="str">
        <f t="shared" si="400"/>
        <v/>
      </c>
      <c r="AI1322" s="64" t="str">
        <f t="shared" si="398"/>
        <v/>
      </c>
      <c r="AJ1322" s="45" t="str">
        <f>IFERROR(IF(ISNUMBER('Opsparede løndele dec21-feb22'!K1320),AI1322+'Opsparede løndele dec21-feb22'!K1320,AI1322),"")</f>
        <v/>
      </c>
    </row>
    <row r="1323" spans="1:36" x14ac:dyDescent="0.25">
      <c r="A1323" s="50" t="str">
        <f t="shared" si="401"/>
        <v/>
      </c>
      <c r="B1323" s="5"/>
      <c r="C1323" s="6"/>
      <c r="D1323" s="7"/>
      <c r="E1323" s="8"/>
      <c r="F1323" s="8"/>
      <c r="G1323" s="58" t="str">
        <f t="shared" si="404"/>
        <v/>
      </c>
      <c r="H1323" s="58" t="str">
        <f t="shared" si="404"/>
        <v/>
      </c>
      <c r="I1323" s="58" t="str">
        <f t="shared" si="404"/>
        <v/>
      </c>
      <c r="K1323" s="100" t="str">
        <f t="shared" si="399"/>
        <v/>
      </c>
      <c r="U1323" s="101"/>
      <c r="V1323" s="63" t="str">
        <f t="shared" si="389"/>
        <v/>
      </c>
      <c r="W1323" s="63" t="str">
        <f t="shared" si="390"/>
        <v/>
      </c>
      <c r="X1323" s="63" t="str">
        <f t="shared" si="391"/>
        <v/>
      </c>
      <c r="Y1323" s="63" t="str">
        <f t="shared" si="392"/>
        <v/>
      </c>
      <c r="Z1323" s="63" t="str">
        <f t="shared" si="393"/>
        <v/>
      </c>
      <c r="AA1323" s="63" t="str">
        <f t="shared" si="394"/>
        <v/>
      </c>
      <c r="AB1323" s="37"/>
      <c r="AC1323" s="37"/>
      <c r="AD1323" s="37"/>
      <c r="AE1323" s="82" t="str">
        <f t="shared" si="395"/>
        <v/>
      </c>
      <c r="AF1323" s="82" t="str">
        <f t="shared" si="396"/>
        <v/>
      </c>
      <c r="AG1323" s="82" t="str">
        <f t="shared" si="397"/>
        <v/>
      </c>
      <c r="AH1323" s="125" t="str">
        <f t="shared" si="400"/>
        <v/>
      </c>
      <c r="AI1323" s="64" t="str">
        <f t="shared" si="398"/>
        <v/>
      </c>
      <c r="AJ1323" s="45" t="str">
        <f>IFERROR(IF(ISNUMBER('Opsparede løndele dec21-feb22'!K1321),AI1323+'Opsparede løndele dec21-feb22'!K1321,AI1323),"")</f>
        <v/>
      </c>
    </row>
    <row r="1324" spans="1:36" x14ac:dyDescent="0.25">
      <c r="A1324" s="50" t="str">
        <f t="shared" si="401"/>
        <v/>
      </c>
      <c r="B1324" s="5"/>
      <c r="C1324" s="6"/>
      <c r="D1324" s="7"/>
      <c r="E1324" s="8"/>
      <c r="F1324" s="8"/>
      <c r="G1324" s="58" t="str">
        <f t="shared" si="404"/>
        <v/>
      </c>
      <c r="H1324" s="58" t="str">
        <f t="shared" si="404"/>
        <v/>
      </c>
      <c r="I1324" s="58" t="str">
        <f t="shared" si="404"/>
        <v/>
      </c>
      <c r="K1324" s="100" t="str">
        <f t="shared" si="399"/>
        <v/>
      </c>
      <c r="U1324" s="101"/>
      <c r="V1324" s="63" t="str">
        <f t="shared" si="389"/>
        <v/>
      </c>
      <c r="W1324" s="63" t="str">
        <f t="shared" si="390"/>
        <v/>
      </c>
      <c r="X1324" s="63" t="str">
        <f t="shared" si="391"/>
        <v/>
      </c>
      <c r="Y1324" s="63" t="str">
        <f t="shared" si="392"/>
        <v/>
      </c>
      <c r="Z1324" s="63" t="str">
        <f t="shared" si="393"/>
        <v/>
      </c>
      <c r="AA1324" s="63" t="str">
        <f t="shared" si="394"/>
        <v/>
      </c>
      <c r="AB1324" s="37"/>
      <c r="AC1324" s="37"/>
      <c r="AD1324" s="37"/>
      <c r="AE1324" s="82" t="str">
        <f t="shared" si="395"/>
        <v/>
      </c>
      <c r="AF1324" s="82" t="str">
        <f t="shared" si="396"/>
        <v/>
      </c>
      <c r="AG1324" s="82" t="str">
        <f t="shared" si="397"/>
        <v/>
      </c>
      <c r="AH1324" s="125" t="str">
        <f t="shared" si="400"/>
        <v/>
      </c>
      <c r="AI1324" s="64" t="str">
        <f t="shared" si="398"/>
        <v/>
      </c>
      <c r="AJ1324" s="45" t="str">
        <f>IFERROR(IF(ISNUMBER('Opsparede løndele dec21-feb22'!K1322),AI1324+'Opsparede løndele dec21-feb22'!K1322,AI1324),"")</f>
        <v/>
      </c>
    </row>
    <row r="1325" spans="1:36" x14ac:dyDescent="0.25">
      <c r="A1325" s="50" t="str">
        <f t="shared" si="401"/>
        <v/>
      </c>
      <c r="B1325" s="5"/>
      <c r="C1325" s="6"/>
      <c r="D1325" s="7"/>
      <c r="E1325" s="8"/>
      <c r="F1325" s="8"/>
      <c r="G1325" s="58" t="str">
        <f t="shared" si="404"/>
        <v/>
      </c>
      <c r="H1325" s="58" t="str">
        <f t="shared" si="404"/>
        <v/>
      </c>
      <c r="I1325" s="58" t="str">
        <f t="shared" si="404"/>
        <v/>
      </c>
      <c r="K1325" s="100" t="str">
        <f t="shared" si="399"/>
        <v/>
      </c>
      <c r="U1325" s="101"/>
      <c r="V1325" s="63" t="str">
        <f t="shared" si="389"/>
        <v/>
      </c>
      <c r="W1325" s="63" t="str">
        <f t="shared" si="390"/>
        <v/>
      </c>
      <c r="X1325" s="63" t="str">
        <f t="shared" si="391"/>
        <v/>
      </c>
      <c r="Y1325" s="63" t="str">
        <f t="shared" si="392"/>
        <v/>
      </c>
      <c r="Z1325" s="63" t="str">
        <f t="shared" si="393"/>
        <v/>
      </c>
      <c r="AA1325" s="63" t="str">
        <f t="shared" si="394"/>
        <v/>
      </c>
      <c r="AB1325" s="37"/>
      <c r="AC1325" s="37"/>
      <c r="AD1325" s="37"/>
      <c r="AE1325" s="82" t="str">
        <f t="shared" si="395"/>
        <v/>
      </c>
      <c r="AF1325" s="82" t="str">
        <f t="shared" si="396"/>
        <v/>
      </c>
      <c r="AG1325" s="82" t="str">
        <f t="shared" si="397"/>
        <v/>
      </c>
      <c r="AH1325" s="125" t="str">
        <f t="shared" si="400"/>
        <v/>
      </c>
      <c r="AI1325" s="64" t="str">
        <f t="shared" si="398"/>
        <v/>
      </c>
      <c r="AJ1325" s="45" t="str">
        <f>IFERROR(IF(ISNUMBER('Opsparede løndele dec21-feb22'!K1323),AI1325+'Opsparede løndele dec21-feb22'!K1323,AI1325),"")</f>
        <v/>
      </c>
    </row>
    <row r="1326" spans="1:36" x14ac:dyDescent="0.25">
      <c r="A1326" s="50" t="str">
        <f t="shared" si="401"/>
        <v/>
      </c>
      <c r="B1326" s="5"/>
      <c r="C1326" s="6"/>
      <c r="D1326" s="7"/>
      <c r="E1326" s="8"/>
      <c r="F1326" s="8"/>
      <c r="G1326" s="58" t="str">
        <f t="shared" si="404"/>
        <v/>
      </c>
      <c r="H1326" s="58" t="str">
        <f t="shared" si="404"/>
        <v/>
      </c>
      <c r="I1326" s="58" t="str">
        <f t="shared" si="404"/>
        <v/>
      </c>
      <c r="K1326" s="100" t="str">
        <f t="shared" si="399"/>
        <v/>
      </c>
      <c r="U1326" s="101"/>
      <c r="V1326" s="63" t="str">
        <f t="shared" si="389"/>
        <v/>
      </c>
      <c r="W1326" s="63" t="str">
        <f t="shared" si="390"/>
        <v/>
      </c>
      <c r="X1326" s="63" t="str">
        <f t="shared" si="391"/>
        <v/>
      </c>
      <c r="Y1326" s="63" t="str">
        <f t="shared" si="392"/>
        <v/>
      </c>
      <c r="Z1326" s="63" t="str">
        <f t="shared" si="393"/>
        <v/>
      </c>
      <c r="AA1326" s="63" t="str">
        <f t="shared" si="394"/>
        <v/>
      </c>
      <c r="AB1326" s="37"/>
      <c r="AC1326" s="37"/>
      <c r="AD1326" s="37"/>
      <c r="AE1326" s="82" t="str">
        <f t="shared" si="395"/>
        <v/>
      </c>
      <c r="AF1326" s="82" t="str">
        <f t="shared" si="396"/>
        <v/>
      </c>
      <c r="AG1326" s="82" t="str">
        <f t="shared" si="397"/>
        <v/>
      </c>
      <c r="AH1326" s="125" t="str">
        <f t="shared" si="400"/>
        <v/>
      </c>
      <c r="AI1326" s="64" t="str">
        <f t="shared" si="398"/>
        <v/>
      </c>
      <c r="AJ1326" s="45" t="str">
        <f>IFERROR(IF(ISNUMBER('Opsparede løndele dec21-feb22'!K1324),AI1326+'Opsparede løndele dec21-feb22'!K1324,AI1326),"")</f>
        <v/>
      </c>
    </row>
    <row r="1327" spans="1:36" x14ac:dyDescent="0.25">
      <c r="A1327" s="50" t="str">
        <f t="shared" si="401"/>
        <v/>
      </c>
      <c r="B1327" s="5"/>
      <c r="C1327" s="6"/>
      <c r="D1327" s="7"/>
      <c r="E1327" s="8"/>
      <c r="F1327" s="8"/>
      <c r="G1327" s="58" t="str">
        <f t="shared" ref="G1327:I1336" si="405">IF(AND(ISNUMBER($E1327),ISNUMBER($F1327)),MAX(MIN(NETWORKDAYS(IF($E1327&lt;=VLOOKUP(G$6,Matrix_antal_dage,5,FALSE),VLOOKUP(G$6,Matrix_antal_dage,5,FALSE),$E1327),IF($F1327&gt;=VLOOKUP(G$6,Matrix_antal_dage,6,FALSE),VLOOKUP(G$6,Matrix_antal_dage,6,FALSE),$F1327),helligdage),VLOOKUP(G$6,Matrix_antal_dage,7,FALSE)),0),"")</f>
        <v/>
      </c>
      <c r="H1327" s="58" t="str">
        <f t="shared" si="405"/>
        <v/>
      </c>
      <c r="I1327" s="58" t="str">
        <f t="shared" si="405"/>
        <v/>
      </c>
      <c r="K1327" s="100" t="str">
        <f t="shared" si="399"/>
        <v/>
      </c>
      <c r="U1327" s="101"/>
      <c r="V1327" s="63" t="str">
        <f t="shared" si="389"/>
        <v/>
      </c>
      <c r="W1327" s="63" t="str">
        <f t="shared" si="390"/>
        <v/>
      </c>
      <c r="X1327" s="63" t="str">
        <f t="shared" si="391"/>
        <v/>
      </c>
      <c r="Y1327" s="63" t="str">
        <f t="shared" si="392"/>
        <v/>
      </c>
      <c r="Z1327" s="63" t="str">
        <f t="shared" si="393"/>
        <v/>
      </c>
      <c r="AA1327" s="63" t="str">
        <f t="shared" si="394"/>
        <v/>
      </c>
      <c r="AB1327" s="37"/>
      <c r="AC1327" s="37"/>
      <c r="AD1327" s="37"/>
      <c r="AE1327" s="82" t="str">
        <f t="shared" si="395"/>
        <v/>
      </c>
      <c r="AF1327" s="82" t="str">
        <f t="shared" si="396"/>
        <v/>
      </c>
      <c r="AG1327" s="82" t="str">
        <f t="shared" si="397"/>
        <v/>
      </c>
      <c r="AH1327" s="125" t="str">
        <f t="shared" si="400"/>
        <v/>
      </c>
      <c r="AI1327" s="64" t="str">
        <f t="shared" si="398"/>
        <v/>
      </c>
      <c r="AJ1327" s="45" t="str">
        <f>IFERROR(IF(ISNUMBER('Opsparede løndele dec21-feb22'!K1325),AI1327+'Opsparede løndele dec21-feb22'!K1325,AI1327),"")</f>
        <v/>
      </c>
    </row>
    <row r="1328" spans="1:36" x14ac:dyDescent="0.25">
      <c r="A1328" s="50" t="str">
        <f t="shared" si="401"/>
        <v/>
      </c>
      <c r="B1328" s="5"/>
      <c r="C1328" s="6"/>
      <c r="D1328" s="7"/>
      <c r="E1328" s="8"/>
      <c r="F1328" s="8"/>
      <c r="G1328" s="58" t="str">
        <f t="shared" si="405"/>
        <v/>
      </c>
      <c r="H1328" s="58" t="str">
        <f t="shared" si="405"/>
        <v/>
      </c>
      <c r="I1328" s="58" t="str">
        <f t="shared" si="405"/>
        <v/>
      </c>
      <c r="K1328" s="100" t="str">
        <f t="shared" si="399"/>
        <v/>
      </c>
      <c r="U1328" s="101"/>
      <c r="V1328" s="63" t="str">
        <f t="shared" si="389"/>
        <v/>
      </c>
      <c r="W1328" s="63" t="str">
        <f t="shared" si="390"/>
        <v/>
      </c>
      <c r="X1328" s="63" t="str">
        <f t="shared" si="391"/>
        <v/>
      </c>
      <c r="Y1328" s="63" t="str">
        <f t="shared" si="392"/>
        <v/>
      </c>
      <c r="Z1328" s="63" t="str">
        <f t="shared" si="393"/>
        <v/>
      </c>
      <c r="AA1328" s="63" t="str">
        <f t="shared" si="394"/>
        <v/>
      </c>
      <c r="AB1328" s="37"/>
      <c r="AC1328" s="37"/>
      <c r="AD1328" s="37"/>
      <c r="AE1328" s="82" t="str">
        <f t="shared" si="395"/>
        <v/>
      </c>
      <c r="AF1328" s="82" t="str">
        <f t="shared" si="396"/>
        <v/>
      </c>
      <c r="AG1328" s="82" t="str">
        <f t="shared" si="397"/>
        <v/>
      </c>
      <c r="AH1328" s="125" t="str">
        <f t="shared" si="400"/>
        <v/>
      </c>
      <c r="AI1328" s="64" t="str">
        <f t="shared" si="398"/>
        <v/>
      </c>
      <c r="AJ1328" s="45" t="str">
        <f>IFERROR(IF(ISNUMBER('Opsparede løndele dec21-feb22'!K1326),AI1328+'Opsparede løndele dec21-feb22'!K1326,AI1328),"")</f>
        <v/>
      </c>
    </row>
    <row r="1329" spans="1:36" x14ac:dyDescent="0.25">
      <c r="A1329" s="50" t="str">
        <f t="shared" si="401"/>
        <v/>
      </c>
      <c r="B1329" s="5"/>
      <c r="C1329" s="6"/>
      <c r="D1329" s="7"/>
      <c r="E1329" s="8"/>
      <c r="F1329" s="8"/>
      <c r="G1329" s="58" t="str">
        <f t="shared" si="405"/>
        <v/>
      </c>
      <c r="H1329" s="58" t="str">
        <f t="shared" si="405"/>
        <v/>
      </c>
      <c r="I1329" s="58" t="str">
        <f t="shared" si="405"/>
        <v/>
      </c>
      <c r="K1329" s="100" t="str">
        <f t="shared" si="399"/>
        <v/>
      </c>
      <c r="U1329" s="101"/>
      <c r="V1329" s="63" t="str">
        <f t="shared" si="389"/>
        <v/>
      </c>
      <c r="W1329" s="63" t="str">
        <f t="shared" si="390"/>
        <v/>
      </c>
      <c r="X1329" s="63" t="str">
        <f t="shared" si="391"/>
        <v/>
      </c>
      <c r="Y1329" s="63" t="str">
        <f t="shared" si="392"/>
        <v/>
      </c>
      <c r="Z1329" s="63" t="str">
        <f t="shared" si="393"/>
        <v/>
      </c>
      <c r="AA1329" s="63" t="str">
        <f t="shared" si="394"/>
        <v/>
      </c>
      <c r="AB1329" s="37"/>
      <c r="AC1329" s="37"/>
      <c r="AD1329" s="37"/>
      <c r="AE1329" s="82" t="str">
        <f t="shared" si="395"/>
        <v/>
      </c>
      <c r="AF1329" s="82" t="str">
        <f t="shared" si="396"/>
        <v/>
      </c>
      <c r="AG1329" s="82" t="str">
        <f t="shared" si="397"/>
        <v/>
      </c>
      <c r="AH1329" s="125" t="str">
        <f t="shared" si="400"/>
        <v/>
      </c>
      <c r="AI1329" s="64" t="str">
        <f t="shared" si="398"/>
        <v/>
      </c>
      <c r="AJ1329" s="45" t="str">
        <f>IFERROR(IF(ISNUMBER('Opsparede løndele dec21-feb22'!K1327),AI1329+'Opsparede løndele dec21-feb22'!K1327,AI1329),"")</f>
        <v/>
      </c>
    </row>
    <row r="1330" spans="1:36" x14ac:dyDescent="0.25">
      <c r="A1330" s="50" t="str">
        <f t="shared" si="401"/>
        <v/>
      </c>
      <c r="B1330" s="5"/>
      <c r="C1330" s="6"/>
      <c r="D1330" s="7"/>
      <c r="E1330" s="8"/>
      <c r="F1330" s="8"/>
      <c r="G1330" s="58" t="str">
        <f t="shared" si="405"/>
        <v/>
      </c>
      <c r="H1330" s="58" t="str">
        <f t="shared" si="405"/>
        <v/>
      </c>
      <c r="I1330" s="58" t="str">
        <f t="shared" si="405"/>
        <v/>
      </c>
      <c r="K1330" s="100" t="str">
        <f t="shared" si="399"/>
        <v/>
      </c>
      <c r="U1330" s="101"/>
      <c r="V1330" s="63" t="str">
        <f t="shared" si="389"/>
        <v/>
      </c>
      <c r="W1330" s="63" t="str">
        <f t="shared" si="390"/>
        <v/>
      </c>
      <c r="X1330" s="63" t="str">
        <f t="shared" si="391"/>
        <v/>
      </c>
      <c r="Y1330" s="63" t="str">
        <f t="shared" si="392"/>
        <v/>
      </c>
      <c r="Z1330" s="63" t="str">
        <f t="shared" si="393"/>
        <v/>
      </c>
      <c r="AA1330" s="63" t="str">
        <f t="shared" si="394"/>
        <v/>
      </c>
      <c r="AB1330" s="37"/>
      <c r="AC1330" s="37"/>
      <c r="AD1330" s="37"/>
      <c r="AE1330" s="82" t="str">
        <f t="shared" si="395"/>
        <v/>
      </c>
      <c r="AF1330" s="82" t="str">
        <f t="shared" si="396"/>
        <v/>
      </c>
      <c r="AG1330" s="82" t="str">
        <f t="shared" si="397"/>
        <v/>
      </c>
      <c r="AH1330" s="125" t="str">
        <f t="shared" si="400"/>
        <v/>
      </c>
      <c r="AI1330" s="64" t="str">
        <f t="shared" si="398"/>
        <v/>
      </c>
      <c r="AJ1330" s="45" t="str">
        <f>IFERROR(IF(ISNUMBER('Opsparede løndele dec21-feb22'!K1328),AI1330+'Opsparede løndele dec21-feb22'!K1328,AI1330),"")</f>
        <v/>
      </c>
    </row>
    <row r="1331" spans="1:36" x14ac:dyDescent="0.25">
      <c r="A1331" s="50" t="str">
        <f t="shared" si="401"/>
        <v/>
      </c>
      <c r="B1331" s="5"/>
      <c r="C1331" s="6"/>
      <c r="D1331" s="7"/>
      <c r="E1331" s="8"/>
      <c r="F1331" s="8"/>
      <c r="G1331" s="58" t="str">
        <f t="shared" si="405"/>
        <v/>
      </c>
      <c r="H1331" s="58" t="str">
        <f t="shared" si="405"/>
        <v/>
      </c>
      <c r="I1331" s="58" t="str">
        <f t="shared" si="405"/>
        <v/>
      </c>
      <c r="K1331" s="100" t="str">
        <f t="shared" si="399"/>
        <v/>
      </c>
      <c r="U1331" s="101"/>
      <c r="V1331" s="63" t="str">
        <f t="shared" si="389"/>
        <v/>
      </c>
      <c r="W1331" s="63" t="str">
        <f t="shared" si="390"/>
        <v/>
      </c>
      <c r="X1331" s="63" t="str">
        <f t="shared" si="391"/>
        <v/>
      </c>
      <c r="Y1331" s="63" t="str">
        <f t="shared" si="392"/>
        <v/>
      </c>
      <c r="Z1331" s="63" t="str">
        <f t="shared" si="393"/>
        <v/>
      </c>
      <c r="AA1331" s="63" t="str">
        <f t="shared" si="394"/>
        <v/>
      </c>
      <c r="AB1331" s="37"/>
      <c r="AC1331" s="37"/>
      <c r="AD1331" s="37"/>
      <c r="AE1331" s="82" t="str">
        <f t="shared" si="395"/>
        <v/>
      </c>
      <c r="AF1331" s="82" t="str">
        <f t="shared" si="396"/>
        <v/>
      </c>
      <c r="AG1331" s="82" t="str">
        <f t="shared" si="397"/>
        <v/>
      </c>
      <c r="AH1331" s="125" t="str">
        <f t="shared" si="400"/>
        <v/>
      </c>
      <c r="AI1331" s="64" t="str">
        <f t="shared" si="398"/>
        <v/>
      </c>
      <c r="AJ1331" s="45" t="str">
        <f>IFERROR(IF(ISNUMBER('Opsparede løndele dec21-feb22'!K1329),AI1331+'Opsparede løndele dec21-feb22'!K1329,AI1331),"")</f>
        <v/>
      </c>
    </row>
    <row r="1332" spans="1:36" x14ac:dyDescent="0.25">
      <c r="A1332" s="50" t="str">
        <f t="shared" si="401"/>
        <v/>
      </c>
      <c r="B1332" s="5"/>
      <c r="C1332" s="6"/>
      <c r="D1332" s="7"/>
      <c r="E1332" s="8"/>
      <c r="F1332" s="8"/>
      <c r="G1332" s="58" t="str">
        <f t="shared" si="405"/>
        <v/>
      </c>
      <c r="H1332" s="58" t="str">
        <f t="shared" si="405"/>
        <v/>
      </c>
      <c r="I1332" s="58" t="str">
        <f t="shared" si="405"/>
        <v/>
      </c>
      <c r="K1332" s="100" t="str">
        <f t="shared" si="399"/>
        <v/>
      </c>
      <c r="U1332" s="101"/>
      <c r="V1332" s="63" t="str">
        <f t="shared" si="389"/>
        <v/>
      </c>
      <c r="W1332" s="63" t="str">
        <f t="shared" si="390"/>
        <v/>
      </c>
      <c r="X1332" s="63" t="str">
        <f t="shared" si="391"/>
        <v/>
      </c>
      <c r="Y1332" s="63" t="str">
        <f t="shared" si="392"/>
        <v/>
      </c>
      <c r="Z1332" s="63" t="str">
        <f t="shared" si="393"/>
        <v/>
      </c>
      <c r="AA1332" s="63" t="str">
        <f t="shared" si="394"/>
        <v/>
      </c>
      <c r="AB1332" s="37"/>
      <c r="AC1332" s="37"/>
      <c r="AD1332" s="37"/>
      <c r="AE1332" s="82" t="str">
        <f t="shared" si="395"/>
        <v/>
      </c>
      <c r="AF1332" s="82" t="str">
        <f t="shared" si="396"/>
        <v/>
      </c>
      <c r="AG1332" s="82" t="str">
        <f t="shared" si="397"/>
        <v/>
      </c>
      <c r="AH1332" s="125" t="str">
        <f t="shared" si="400"/>
        <v/>
      </c>
      <c r="AI1332" s="64" t="str">
        <f t="shared" si="398"/>
        <v/>
      </c>
      <c r="AJ1332" s="45" t="str">
        <f>IFERROR(IF(ISNUMBER('Opsparede løndele dec21-feb22'!K1330),AI1332+'Opsparede løndele dec21-feb22'!K1330,AI1332),"")</f>
        <v/>
      </c>
    </row>
    <row r="1333" spans="1:36" x14ac:dyDescent="0.25">
      <c r="A1333" s="50" t="str">
        <f t="shared" si="401"/>
        <v/>
      </c>
      <c r="B1333" s="5"/>
      <c r="C1333" s="6"/>
      <c r="D1333" s="7"/>
      <c r="E1333" s="8"/>
      <c r="F1333" s="8"/>
      <c r="G1333" s="58" t="str">
        <f t="shared" si="405"/>
        <v/>
      </c>
      <c r="H1333" s="58" t="str">
        <f t="shared" si="405"/>
        <v/>
      </c>
      <c r="I1333" s="58" t="str">
        <f t="shared" si="405"/>
        <v/>
      </c>
      <c r="K1333" s="100" t="str">
        <f t="shared" si="399"/>
        <v/>
      </c>
      <c r="U1333" s="101"/>
      <c r="V1333" s="63" t="str">
        <f t="shared" si="389"/>
        <v/>
      </c>
      <c r="W1333" s="63" t="str">
        <f t="shared" si="390"/>
        <v/>
      </c>
      <c r="X1333" s="63" t="str">
        <f t="shared" si="391"/>
        <v/>
      </c>
      <c r="Y1333" s="63" t="str">
        <f t="shared" si="392"/>
        <v/>
      </c>
      <c r="Z1333" s="63" t="str">
        <f t="shared" si="393"/>
        <v/>
      </c>
      <c r="AA1333" s="63" t="str">
        <f t="shared" si="394"/>
        <v/>
      </c>
      <c r="AB1333" s="37"/>
      <c r="AC1333" s="37"/>
      <c r="AD1333" s="37"/>
      <c r="AE1333" s="82" t="str">
        <f t="shared" si="395"/>
        <v/>
      </c>
      <c r="AF1333" s="82" t="str">
        <f t="shared" si="396"/>
        <v/>
      </c>
      <c r="AG1333" s="82" t="str">
        <f t="shared" si="397"/>
        <v/>
      </c>
      <c r="AH1333" s="125" t="str">
        <f t="shared" si="400"/>
        <v/>
      </c>
      <c r="AI1333" s="64" t="str">
        <f t="shared" si="398"/>
        <v/>
      </c>
      <c r="AJ1333" s="45" t="str">
        <f>IFERROR(IF(ISNUMBER('Opsparede løndele dec21-feb22'!K1331),AI1333+'Opsparede løndele dec21-feb22'!K1331,AI1333),"")</f>
        <v/>
      </c>
    </row>
    <row r="1334" spans="1:36" x14ac:dyDescent="0.25">
      <c r="A1334" s="50" t="str">
        <f t="shared" si="401"/>
        <v/>
      </c>
      <c r="B1334" s="5"/>
      <c r="C1334" s="6"/>
      <c r="D1334" s="7"/>
      <c r="E1334" s="8"/>
      <c r="F1334" s="8"/>
      <c r="G1334" s="58" t="str">
        <f t="shared" si="405"/>
        <v/>
      </c>
      <c r="H1334" s="58" t="str">
        <f t="shared" si="405"/>
        <v/>
      </c>
      <c r="I1334" s="58" t="str">
        <f t="shared" si="405"/>
        <v/>
      </c>
      <c r="K1334" s="100" t="str">
        <f t="shared" si="399"/>
        <v/>
      </c>
      <c r="U1334" s="101"/>
      <c r="V1334" s="63" t="str">
        <f t="shared" si="389"/>
        <v/>
      </c>
      <c r="W1334" s="63" t="str">
        <f t="shared" si="390"/>
        <v/>
      </c>
      <c r="X1334" s="63" t="str">
        <f t="shared" si="391"/>
        <v/>
      </c>
      <c r="Y1334" s="63" t="str">
        <f t="shared" si="392"/>
        <v/>
      </c>
      <c r="Z1334" s="63" t="str">
        <f t="shared" si="393"/>
        <v/>
      </c>
      <c r="AA1334" s="63" t="str">
        <f t="shared" si="394"/>
        <v/>
      </c>
      <c r="AB1334" s="37"/>
      <c r="AC1334" s="37"/>
      <c r="AD1334" s="37"/>
      <c r="AE1334" s="82" t="str">
        <f t="shared" si="395"/>
        <v/>
      </c>
      <c r="AF1334" s="82" t="str">
        <f t="shared" si="396"/>
        <v/>
      </c>
      <c r="AG1334" s="82" t="str">
        <f t="shared" si="397"/>
        <v/>
      </c>
      <c r="AH1334" s="125" t="str">
        <f t="shared" si="400"/>
        <v/>
      </c>
      <c r="AI1334" s="64" t="str">
        <f t="shared" si="398"/>
        <v/>
      </c>
      <c r="AJ1334" s="45" t="str">
        <f>IFERROR(IF(ISNUMBER('Opsparede løndele dec21-feb22'!K1332),AI1334+'Opsparede løndele dec21-feb22'!K1332,AI1334),"")</f>
        <v/>
      </c>
    </row>
    <row r="1335" spans="1:36" x14ac:dyDescent="0.25">
      <c r="A1335" s="50" t="str">
        <f t="shared" si="401"/>
        <v/>
      </c>
      <c r="B1335" s="5"/>
      <c r="C1335" s="6"/>
      <c r="D1335" s="7"/>
      <c r="E1335" s="8"/>
      <c r="F1335" s="8"/>
      <c r="G1335" s="58" t="str">
        <f t="shared" si="405"/>
        <v/>
      </c>
      <c r="H1335" s="58" t="str">
        <f t="shared" si="405"/>
        <v/>
      </c>
      <c r="I1335" s="58" t="str">
        <f t="shared" si="405"/>
        <v/>
      </c>
      <c r="K1335" s="100" t="str">
        <f t="shared" si="399"/>
        <v/>
      </c>
      <c r="U1335" s="101"/>
      <c r="V1335" s="63" t="str">
        <f t="shared" si="389"/>
        <v/>
      </c>
      <c r="W1335" s="63" t="str">
        <f t="shared" si="390"/>
        <v/>
      </c>
      <c r="X1335" s="63" t="str">
        <f t="shared" si="391"/>
        <v/>
      </c>
      <c r="Y1335" s="63" t="str">
        <f t="shared" si="392"/>
        <v/>
      </c>
      <c r="Z1335" s="63" t="str">
        <f t="shared" si="393"/>
        <v/>
      </c>
      <c r="AA1335" s="63" t="str">
        <f t="shared" si="394"/>
        <v/>
      </c>
      <c r="AB1335" s="37"/>
      <c r="AC1335" s="37"/>
      <c r="AD1335" s="37"/>
      <c r="AE1335" s="82" t="str">
        <f t="shared" si="395"/>
        <v/>
      </c>
      <c r="AF1335" s="82" t="str">
        <f t="shared" si="396"/>
        <v/>
      </c>
      <c r="AG1335" s="82" t="str">
        <f t="shared" si="397"/>
        <v/>
      </c>
      <c r="AH1335" s="125" t="str">
        <f t="shared" si="400"/>
        <v/>
      </c>
      <c r="AI1335" s="64" t="str">
        <f t="shared" si="398"/>
        <v/>
      </c>
      <c r="AJ1335" s="45" t="str">
        <f>IFERROR(IF(ISNUMBER('Opsparede løndele dec21-feb22'!K1333),AI1335+'Opsparede løndele dec21-feb22'!K1333,AI1335),"")</f>
        <v/>
      </c>
    </row>
    <row r="1336" spans="1:36" x14ac:dyDescent="0.25">
      <c r="A1336" s="50" t="str">
        <f t="shared" si="401"/>
        <v/>
      </c>
      <c r="B1336" s="5"/>
      <c r="C1336" s="6"/>
      <c r="D1336" s="7"/>
      <c r="E1336" s="8"/>
      <c r="F1336" s="8"/>
      <c r="G1336" s="58" t="str">
        <f t="shared" si="405"/>
        <v/>
      </c>
      <c r="H1336" s="58" t="str">
        <f t="shared" si="405"/>
        <v/>
      </c>
      <c r="I1336" s="58" t="str">
        <f t="shared" si="405"/>
        <v/>
      </c>
      <c r="K1336" s="100" t="str">
        <f t="shared" si="399"/>
        <v/>
      </c>
      <c r="U1336" s="101"/>
      <c r="V1336" s="63" t="str">
        <f t="shared" si="389"/>
        <v/>
      </c>
      <c r="W1336" s="63" t="str">
        <f t="shared" si="390"/>
        <v/>
      </c>
      <c r="X1336" s="63" t="str">
        <f t="shared" si="391"/>
        <v/>
      </c>
      <c r="Y1336" s="63" t="str">
        <f t="shared" si="392"/>
        <v/>
      </c>
      <c r="Z1336" s="63" t="str">
        <f t="shared" si="393"/>
        <v/>
      </c>
      <c r="AA1336" s="63" t="str">
        <f t="shared" si="394"/>
        <v/>
      </c>
      <c r="AB1336" s="37"/>
      <c r="AC1336" s="37"/>
      <c r="AD1336" s="37"/>
      <c r="AE1336" s="82" t="str">
        <f t="shared" si="395"/>
        <v/>
      </c>
      <c r="AF1336" s="82" t="str">
        <f t="shared" si="396"/>
        <v/>
      </c>
      <c r="AG1336" s="82" t="str">
        <f t="shared" si="397"/>
        <v/>
      </c>
      <c r="AH1336" s="125" t="str">
        <f t="shared" si="400"/>
        <v/>
      </c>
      <c r="AI1336" s="64" t="str">
        <f t="shared" si="398"/>
        <v/>
      </c>
      <c r="AJ1336" s="45" t="str">
        <f>IFERROR(IF(ISNUMBER('Opsparede løndele dec21-feb22'!K1334),AI1336+'Opsparede løndele dec21-feb22'!K1334,AI1336),"")</f>
        <v/>
      </c>
    </row>
    <row r="1337" spans="1:36" x14ac:dyDescent="0.25">
      <c r="A1337" s="50" t="str">
        <f t="shared" si="401"/>
        <v/>
      </c>
      <c r="B1337" s="5"/>
      <c r="C1337" s="6"/>
      <c r="D1337" s="7"/>
      <c r="E1337" s="8"/>
      <c r="F1337" s="8"/>
      <c r="G1337" s="58" t="str">
        <f t="shared" ref="G1337:I1346" si="406">IF(AND(ISNUMBER($E1337),ISNUMBER($F1337)),MAX(MIN(NETWORKDAYS(IF($E1337&lt;=VLOOKUP(G$6,Matrix_antal_dage,5,FALSE),VLOOKUP(G$6,Matrix_antal_dage,5,FALSE),$E1337),IF($F1337&gt;=VLOOKUP(G$6,Matrix_antal_dage,6,FALSE),VLOOKUP(G$6,Matrix_antal_dage,6,FALSE),$F1337),helligdage),VLOOKUP(G$6,Matrix_antal_dage,7,FALSE)),0),"")</f>
        <v/>
      </c>
      <c r="H1337" s="58" t="str">
        <f t="shared" si="406"/>
        <v/>
      </c>
      <c r="I1337" s="58" t="str">
        <f t="shared" si="406"/>
        <v/>
      </c>
      <c r="K1337" s="100" t="str">
        <f t="shared" si="399"/>
        <v/>
      </c>
      <c r="U1337" s="101"/>
      <c r="V1337" s="63" t="str">
        <f t="shared" si="389"/>
        <v/>
      </c>
      <c r="W1337" s="63" t="str">
        <f t="shared" si="390"/>
        <v/>
      </c>
      <c r="X1337" s="63" t="str">
        <f t="shared" si="391"/>
        <v/>
      </c>
      <c r="Y1337" s="63" t="str">
        <f t="shared" si="392"/>
        <v/>
      </c>
      <c r="Z1337" s="63" t="str">
        <f t="shared" si="393"/>
        <v/>
      </c>
      <c r="AA1337" s="63" t="str">
        <f t="shared" si="394"/>
        <v/>
      </c>
      <c r="AB1337" s="37"/>
      <c r="AC1337" s="37"/>
      <c r="AD1337" s="37"/>
      <c r="AE1337" s="82" t="str">
        <f t="shared" si="395"/>
        <v/>
      </c>
      <c r="AF1337" s="82" t="str">
        <f t="shared" si="396"/>
        <v/>
      </c>
      <c r="AG1337" s="82" t="str">
        <f t="shared" si="397"/>
        <v/>
      </c>
      <c r="AH1337" s="125" t="str">
        <f t="shared" si="400"/>
        <v/>
      </c>
      <c r="AI1337" s="64" t="str">
        <f t="shared" si="398"/>
        <v/>
      </c>
      <c r="AJ1337" s="45" t="str">
        <f>IFERROR(IF(ISNUMBER('Opsparede løndele dec21-feb22'!K1335),AI1337+'Opsparede løndele dec21-feb22'!K1335,AI1337),"")</f>
        <v/>
      </c>
    </row>
    <row r="1338" spans="1:36" x14ac:dyDescent="0.25">
      <c r="A1338" s="50" t="str">
        <f t="shared" si="401"/>
        <v/>
      </c>
      <c r="B1338" s="5"/>
      <c r="C1338" s="6"/>
      <c r="D1338" s="7"/>
      <c r="E1338" s="8"/>
      <c r="F1338" s="8"/>
      <c r="G1338" s="58" t="str">
        <f t="shared" si="406"/>
        <v/>
      </c>
      <c r="H1338" s="58" t="str">
        <f t="shared" si="406"/>
        <v/>
      </c>
      <c r="I1338" s="58" t="str">
        <f t="shared" si="406"/>
        <v/>
      </c>
      <c r="K1338" s="100" t="str">
        <f t="shared" si="399"/>
        <v/>
      </c>
      <c r="U1338" s="101"/>
      <c r="V1338" s="63" t="str">
        <f t="shared" si="389"/>
        <v/>
      </c>
      <c r="W1338" s="63" t="str">
        <f t="shared" si="390"/>
        <v/>
      </c>
      <c r="X1338" s="63" t="str">
        <f t="shared" si="391"/>
        <v/>
      </c>
      <c r="Y1338" s="63" t="str">
        <f t="shared" si="392"/>
        <v/>
      </c>
      <c r="Z1338" s="63" t="str">
        <f t="shared" si="393"/>
        <v/>
      </c>
      <c r="AA1338" s="63" t="str">
        <f t="shared" si="394"/>
        <v/>
      </c>
      <c r="AB1338" s="37"/>
      <c r="AC1338" s="37"/>
      <c r="AD1338" s="37"/>
      <c r="AE1338" s="82" t="str">
        <f t="shared" si="395"/>
        <v/>
      </c>
      <c r="AF1338" s="82" t="str">
        <f t="shared" si="396"/>
        <v/>
      </c>
      <c r="AG1338" s="82" t="str">
        <f t="shared" si="397"/>
        <v/>
      </c>
      <c r="AH1338" s="125" t="str">
        <f t="shared" si="400"/>
        <v/>
      </c>
      <c r="AI1338" s="64" t="str">
        <f t="shared" si="398"/>
        <v/>
      </c>
      <c r="AJ1338" s="45" t="str">
        <f>IFERROR(IF(ISNUMBER('Opsparede løndele dec21-feb22'!K1336),AI1338+'Opsparede løndele dec21-feb22'!K1336,AI1338),"")</f>
        <v/>
      </c>
    </row>
    <row r="1339" spans="1:36" x14ac:dyDescent="0.25">
      <c r="A1339" s="50" t="str">
        <f t="shared" si="401"/>
        <v/>
      </c>
      <c r="B1339" s="5"/>
      <c r="C1339" s="6"/>
      <c r="D1339" s="7"/>
      <c r="E1339" s="8"/>
      <c r="F1339" s="8"/>
      <c r="G1339" s="58" t="str">
        <f t="shared" si="406"/>
        <v/>
      </c>
      <c r="H1339" s="58" t="str">
        <f t="shared" si="406"/>
        <v/>
      </c>
      <c r="I1339" s="58" t="str">
        <f t="shared" si="406"/>
        <v/>
      </c>
      <c r="K1339" s="100" t="str">
        <f t="shared" si="399"/>
        <v/>
      </c>
      <c r="U1339" s="101"/>
      <c r="V1339" s="63" t="str">
        <f t="shared" si="389"/>
        <v/>
      </c>
      <c r="W1339" s="63" t="str">
        <f t="shared" si="390"/>
        <v/>
      </c>
      <c r="X1339" s="63" t="str">
        <f t="shared" si="391"/>
        <v/>
      </c>
      <c r="Y1339" s="63" t="str">
        <f t="shared" si="392"/>
        <v/>
      </c>
      <c r="Z1339" s="63" t="str">
        <f t="shared" si="393"/>
        <v/>
      </c>
      <c r="AA1339" s="63" t="str">
        <f t="shared" si="394"/>
        <v/>
      </c>
      <c r="AB1339" s="37"/>
      <c r="AC1339" s="37"/>
      <c r="AD1339" s="37"/>
      <c r="AE1339" s="82" t="str">
        <f t="shared" si="395"/>
        <v/>
      </c>
      <c r="AF1339" s="82" t="str">
        <f t="shared" si="396"/>
        <v/>
      </c>
      <c r="AG1339" s="82" t="str">
        <f t="shared" si="397"/>
        <v/>
      </c>
      <c r="AH1339" s="125" t="str">
        <f t="shared" si="400"/>
        <v/>
      </c>
      <c r="AI1339" s="64" t="str">
        <f t="shared" si="398"/>
        <v/>
      </c>
      <c r="AJ1339" s="45" t="str">
        <f>IFERROR(IF(ISNUMBER('Opsparede løndele dec21-feb22'!K1337),AI1339+'Opsparede løndele dec21-feb22'!K1337,AI1339),"")</f>
        <v/>
      </c>
    </row>
    <row r="1340" spans="1:36" x14ac:dyDescent="0.25">
      <c r="A1340" s="50" t="str">
        <f t="shared" si="401"/>
        <v/>
      </c>
      <c r="B1340" s="5"/>
      <c r="C1340" s="6"/>
      <c r="D1340" s="7"/>
      <c r="E1340" s="8"/>
      <c r="F1340" s="8"/>
      <c r="G1340" s="58" t="str">
        <f t="shared" si="406"/>
        <v/>
      </c>
      <c r="H1340" s="58" t="str">
        <f t="shared" si="406"/>
        <v/>
      </c>
      <c r="I1340" s="58" t="str">
        <f t="shared" si="406"/>
        <v/>
      </c>
      <c r="K1340" s="100" t="str">
        <f t="shared" si="399"/>
        <v/>
      </c>
      <c r="U1340" s="101"/>
      <c r="V1340" s="63" t="str">
        <f t="shared" si="389"/>
        <v/>
      </c>
      <c r="W1340" s="63" t="str">
        <f t="shared" si="390"/>
        <v/>
      </c>
      <c r="X1340" s="63" t="str">
        <f t="shared" si="391"/>
        <v/>
      </c>
      <c r="Y1340" s="63" t="str">
        <f t="shared" si="392"/>
        <v/>
      </c>
      <c r="Z1340" s="63" t="str">
        <f t="shared" si="393"/>
        <v/>
      </c>
      <c r="AA1340" s="63" t="str">
        <f t="shared" si="394"/>
        <v/>
      </c>
      <c r="AB1340" s="37"/>
      <c r="AC1340" s="37"/>
      <c r="AD1340" s="37"/>
      <c r="AE1340" s="82" t="str">
        <f t="shared" si="395"/>
        <v/>
      </c>
      <c r="AF1340" s="82" t="str">
        <f t="shared" si="396"/>
        <v/>
      </c>
      <c r="AG1340" s="82" t="str">
        <f t="shared" si="397"/>
        <v/>
      </c>
      <c r="AH1340" s="125" t="str">
        <f t="shared" si="400"/>
        <v/>
      </c>
      <c r="AI1340" s="64" t="str">
        <f t="shared" si="398"/>
        <v/>
      </c>
      <c r="AJ1340" s="45" t="str">
        <f>IFERROR(IF(ISNUMBER('Opsparede løndele dec21-feb22'!K1338),AI1340+'Opsparede løndele dec21-feb22'!K1338,AI1340),"")</f>
        <v/>
      </c>
    </row>
    <row r="1341" spans="1:36" x14ac:dyDescent="0.25">
      <c r="A1341" s="50" t="str">
        <f t="shared" si="401"/>
        <v/>
      </c>
      <c r="B1341" s="5"/>
      <c r="C1341" s="6"/>
      <c r="D1341" s="7"/>
      <c r="E1341" s="8"/>
      <c r="F1341" s="8"/>
      <c r="G1341" s="58" t="str">
        <f t="shared" si="406"/>
        <v/>
      </c>
      <c r="H1341" s="58" t="str">
        <f t="shared" si="406"/>
        <v/>
      </c>
      <c r="I1341" s="58" t="str">
        <f t="shared" si="406"/>
        <v/>
      </c>
      <c r="K1341" s="100" t="str">
        <f t="shared" si="399"/>
        <v/>
      </c>
      <c r="U1341" s="101"/>
      <c r="V1341" s="63" t="str">
        <f t="shared" si="389"/>
        <v/>
      </c>
      <c r="W1341" s="63" t="str">
        <f t="shared" si="390"/>
        <v/>
      </c>
      <c r="X1341" s="63" t="str">
        <f t="shared" si="391"/>
        <v/>
      </c>
      <c r="Y1341" s="63" t="str">
        <f t="shared" si="392"/>
        <v/>
      </c>
      <c r="Z1341" s="63" t="str">
        <f t="shared" si="393"/>
        <v/>
      </c>
      <c r="AA1341" s="63" t="str">
        <f t="shared" si="394"/>
        <v/>
      </c>
      <c r="AB1341" s="37"/>
      <c r="AC1341" s="37"/>
      <c r="AD1341" s="37"/>
      <c r="AE1341" s="82" t="str">
        <f t="shared" si="395"/>
        <v/>
      </c>
      <c r="AF1341" s="82" t="str">
        <f t="shared" si="396"/>
        <v/>
      </c>
      <c r="AG1341" s="82" t="str">
        <f t="shared" si="397"/>
        <v/>
      </c>
      <c r="AH1341" s="125" t="str">
        <f t="shared" si="400"/>
        <v/>
      </c>
      <c r="AI1341" s="64" t="str">
        <f t="shared" si="398"/>
        <v/>
      </c>
      <c r="AJ1341" s="45" t="str">
        <f>IFERROR(IF(ISNUMBER('Opsparede løndele dec21-feb22'!K1339),AI1341+'Opsparede løndele dec21-feb22'!K1339,AI1341),"")</f>
        <v/>
      </c>
    </row>
    <row r="1342" spans="1:36" x14ac:dyDescent="0.25">
      <c r="A1342" s="50" t="str">
        <f t="shared" si="401"/>
        <v/>
      </c>
      <c r="B1342" s="5"/>
      <c r="C1342" s="6"/>
      <c r="D1342" s="7"/>
      <c r="E1342" s="8"/>
      <c r="F1342" s="8"/>
      <c r="G1342" s="58" t="str">
        <f t="shared" si="406"/>
        <v/>
      </c>
      <c r="H1342" s="58" t="str">
        <f t="shared" si="406"/>
        <v/>
      </c>
      <c r="I1342" s="58" t="str">
        <f t="shared" si="406"/>
        <v/>
      </c>
      <c r="K1342" s="100" t="str">
        <f t="shared" si="399"/>
        <v/>
      </c>
      <c r="U1342" s="101"/>
      <c r="V1342" s="63" t="str">
        <f t="shared" si="389"/>
        <v/>
      </c>
      <c r="W1342" s="63" t="str">
        <f t="shared" si="390"/>
        <v/>
      </c>
      <c r="X1342" s="63" t="str">
        <f t="shared" si="391"/>
        <v/>
      </c>
      <c r="Y1342" s="63" t="str">
        <f t="shared" si="392"/>
        <v/>
      </c>
      <c r="Z1342" s="63" t="str">
        <f t="shared" si="393"/>
        <v/>
      </c>
      <c r="AA1342" s="63" t="str">
        <f t="shared" si="394"/>
        <v/>
      </c>
      <c r="AB1342" s="37"/>
      <c r="AC1342" s="37"/>
      <c r="AD1342" s="37"/>
      <c r="AE1342" s="82" t="str">
        <f t="shared" si="395"/>
        <v/>
      </c>
      <c r="AF1342" s="82" t="str">
        <f t="shared" si="396"/>
        <v/>
      </c>
      <c r="AG1342" s="82" t="str">
        <f t="shared" si="397"/>
        <v/>
      </c>
      <c r="AH1342" s="125" t="str">
        <f t="shared" si="400"/>
        <v/>
      </c>
      <c r="AI1342" s="64" t="str">
        <f t="shared" si="398"/>
        <v/>
      </c>
      <c r="AJ1342" s="45" t="str">
        <f>IFERROR(IF(ISNUMBER('Opsparede løndele dec21-feb22'!K1340),AI1342+'Opsparede løndele dec21-feb22'!K1340,AI1342),"")</f>
        <v/>
      </c>
    </row>
    <row r="1343" spans="1:36" x14ac:dyDescent="0.25">
      <c r="A1343" s="50" t="str">
        <f t="shared" si="401"/>
        <v/>
      </c>
      <c r="B1343" s="5"/>
      <c r="C1343" s="6"/>
      <c r="D1343" s="7"/>
      <c r="E1343" s="8"/>
      <c r="F1343" s="8"/>
      <c r="G1343" s="58" t="str">
        <f t="shared" si="406"/>
        <v/>
      </c>
      <c r="H1343" s="58" t="str">
        <f t="shared" si="406"/>
        <v/>
      </c>
      <c r="I1343" s="58" t="str">
        <f t="shared" si="406"/>
        <v/>
      </c>
      <c r="K1343" s="100" t="str">
        <f t="shared" si="399"/>
        <v/>
      </c>
      <c r="U1343" s="101"/>
      <c r="V1343" s="63" t="str">
        <f t="shared" si="389"/>
        <v/>
      </c>
      <c r="W1343" s="63" t="str">
        <f t="shared" si="390"/>
        <v/>
      </c>
      <c r="X1343" s="63" t="str">
        <f t="shared" si="391"/>
        <v/>
      </c>
      <c r="Y1343" s="63" t="str">
        <f t="shared" si="392"/>
        <v/>
      </c>
      <c r="Z1343" s="63" t="str">
        <f t="shared" si="393"/>
        <v/>
      </c>
      <c r="AA1343" s="63" t="str">
        <f t="shared" si="394"/>
        <v/>
      </c>
      <c r="AB1343" s="37"/>
      <c r="AC1343" s="37"/>
      <c r="AD1343" s="37"/>
      <c r="AE1343" s="82" t="str">
        <f t="shared" si="395"/>
        <v/>
      </c>
      <c r="AF1343" s="82" t="str">
        <f t="shared" si="396"/>
        <v/>
      </c>
      <c r="AG1343" s="82" t="str">
        <f t="shared" si="397"/>
        <v/>
      </c>
      <c r="AH1343" s="125" t="str">
        <f t="shared" si="400"/>
        <v/>
      </c>
      <c r="AI1343" s="64" t="str">
        <f t="shared" si="398"/>
        <v/>
      </c>
      <c r="AJ1343" s="45" t="str">
        <f>IFERROR(IF(ISNUMBER('Opsparede løndele dec21-feb22'!K1341),AI1343+'Opsparede løndele dec21-feb22'!K1341,AI1343),"")</f>
        <v/>
      </c>
    </row>
    <row r="1344" spans="1:36" x14ac:dyDescent="0.25">
      <c r="A1344" s="50" t="str">
        <f t="shared" si="401"/>
        <v/>
      </c>
      <c r="B1344" s="5"/>
      <c r="C1344" s="6"/>
      <c r="D1344" s="7"/>
      <c r="E1344" s="8"/>
      <c r="F1344" s="8"/>
      <c r="G1344" s="58" t="str">
        <f t="shared" si="406"/>
        <v/>
      </c>
      <c r="H1344" s="58" t="str">
        <f t="shared" si="406"/>
        <v/>
      </c>
      <c r="I1344" s="58" t="str">
        <f t="shared" si="406"/>
        <v/>
      </c>
      <c r="K1344" s="100" t="str">
        <f t="shared" si="399"/>
        <v/>
      </c>
      <c r="U1344" s="101"/>
      <c r="V1344" s="63" t="str">
        <f t="shared" si="389"/>
        <v/>
      </c>
      <c r="W1344" s="63" t="str">
        <f t="shared" si="390"/>
        <v/>
      </c>
      <c r="X1344" s="63" t="str">
        <f t="shared" si="391"/>
        <v/>
      </c>
      <c r="Y1344" s="63" t="str">
        <f t="shared" si="392"/>
        <v/>
      </c>
      <c r="Z1344" s="63" t="str">
        <f t="shared" si="393"/>
        <v/>
      </c>
      <c r="AA1344" s="63" t="str">
        <f t="shared" si="394"/>
        <v/>
      </c>
      <c r="AB1344" s="37"/>
      <c r="AC1344" s="37"/>
      <c r="AD1344" s="37"/>
      <c r="AE1344" s="82" t="str">
        <f t="shared" si="395"/>
        <v/>
      </c>
      <c r="AF1344" s="82" t="str">
        <f t="shared" si="396"/>
        <v/>
      </c>
      <c r="AG1344" s="82" t="str">
        <f t="shared" si="397"/>
        <v/>
      </c>
      <c r="AH1344" s="125" t="str">
        <f t="shared" si="400"/>
        <v/>
      </c>
      <c r="AI1344" s="64" t="str">
        <f t="shared" si="398"/>
        <v/>
      </c>
      <c r="AJ1344" s="45" t="str">
        <f>IFERROR(IF(ISNUMBER('Opsparede løndele dec21-feb22'!K1342),AI1344+'Opsparede løndele dec21-feb22'!K1342,AI1344),"")</f>
        <v/>
      </c>
    </row>
    <row r="1345" spans="1:36" x14ac:dyDescent="0.25">
      <c r="A1345" s="50" t="str">
        <f t="shared" si="401"/>
        <v/>
      </c>
      <c r="B1345" s="5"/>
      <c r="C1345" s="6"/>
      <c r="D1345" s="7"/>
      <c r="E1345" s="8"/>
      <c r="F1345" s="8"/>
      <c r="G1345" s="58" t="str">
        <f t="shared" si="406"/>
        <v/>
      </c>
      <c r="H1345" s="58" t="str">
        <f t="shared" si="406"/>
        <v/>
      </c>
      <c r="I1345" s="58" t="str">
        <f t="shared" si="406"/>
        <v/>
      </c>
      <c r="K1345" s="100" t="str">
        <f t="shared" si="399"/>
        <v/>
      </c>
      <c r="U1345" s="101"/>
      <c r="V1345" s="63" t="str">
        <f t="shared" si="389"/>
        <v/>
      </c>
      <c r="W1345" s="63" t="str">
        <f t="shared" si="390"/>
        <v/>
      </c>
      <c r="X1345" s="63" t="str">
        <f t="shared" si="391"/>
        <v/>
      </c>
      <c r="Y1345" s="63" t="str">
        <f t="shared" si="392"/>
        <v/>
      </c>
      <c r="Z1345" s="63" t="str">
        <f t="shared" si="393"/>
        <v/>
      </c>
      <c r="AA1345" s="63" t="str">
        <f t="shared" si="394"/>
        <v/>
      </c>
      <c r="AB1345" s="37"/>
      <c r="AC1345" s="37"/>
      <c r="AD1345" s="37"/>
      <c r="AE1345" s="82" t="str">
        <f t="shared" si="395"/>
        <v/>
      </c>
      <c r="AF1345" s="82" t="str">
        <f t="shared" si="396"/>
        <v/>
      </c>
      <c r="AG1345" s="82" t="str">
        <f t="shared" si="397"/>
        <v/>
      </c>
      <c r="AH1345" s="125" t="str">
        <f t="shared" si="400"/>
        <v/>
      </c>
      <c r="AI1345" s="64" t="str">
        <f t="shared" si="398"/>
        <v/>
      </c>
      <c r="AJ1345" s="45" t="str">
        <f>IFERROR(IF(ISNUMBER('Opsparede løndele dec21-feb22'!K1343),AI1345+'Opsparede løndele dec21-feb22'!K1343,AI1345),"")</f>
        <v/>
      </c>
    </row>
    <row r="1346" spans="1:36" x14ac:dyDescent="0.25">
      <c r="A1346" s="50" t="str">
        <f t="shared" si="401"/>
        <v/>
      </c>
      <c r="B1346" s="5"/>
      <c r="C1346" s="6"/>
      <c r="D1346" s="7"/>
      <c r="E1346" s="8"/>
      <c r="F1346" s="8"/>
      <c r="G1346" s="58" t="str">
        <f t="shared" si="406"/>
        <v/>
      </c>
      <c r="H1346" s="58" t="str">
        <f t="shared" si="406"/>
        <v/>
      </c>
      <c r="I1346" s="58" t="str">
        <f t="shared" si="406"/>
        <v/>
      </c>
      <c r="K1346" s="100" t="str">
        <f t="shared" si="399"/>
        <v/>
      </c>
      <c r="U1346" s="101"/>
      <c r="V1346" s="63" t="str">
        <f t="shared" si="389"/>
        <v/>
      </c>
      <c r="W1346" s="63" t="str">
        <f t="shared" si="390"/>
        <v/>
      </c>
      <c r="X1346" s="63" t="str">
        <f t="shared" si="391"/>
        <v/>
      </c>
      <c r="Y1346" s="63" t="str">
        <f t="shared" si="392"/>
        <v/>
      </c>
      <c r="Z1346" s="63" t="str">
        <f t="shared" si="393"/>
        <v/>
      </c>
      <c r="AA1346" s="63" t="str">
        <f t="shared" si="394"/>
        <v/>
      </c>
      <c r="AB1346" s="37"/>
      <c r="AC1346" s="37"/>
      <c r="AD1346" s="37"/>
      <c r="AE1346" s="82" t="str">
        <f t="shared" si="395"/>
        <v/>
      </c>
      <c r="AF1346" s="82" t="str">
        <f t="shared" si="396"/>
        <v/>
      </c>
      <c r="AG1346" s="82" t="str">
        <f t="shared" si="397"/>
        <v/>
      </c>
      <c r="AH1346" s="125" t="str">
        <f t="shared" si="400"/>
        <v/>
      </c>
      <c r="AI1346" s="64" t="str">
        <f t="shared" si="398"/>
        <v/>
      </c>
      <c r="AJ1346" s="45" t="str">
        <f>IFERROR(IF(ISNUMBER('Opsparede løndele dec21-feb22'!K1344),AI1346+'Opsparede løndele dec21-feb22'!K1344,AI1346),"")</f>
        <v/>
      </c>
    </row>
    <row r="1347" spans="1:36" x14ac:dyDescent="0.25">
      <c r="A1347" s="50" t="str">
        <f t="shared" si="401"/>
        <v/>
      </c>
      <c r="B1347" s="5"/>
      <c r="C1347" s="6"/>
      <c r="D1347" s="7"/>
      <c r="E1347" s="8"/>
      <c r="F1347" s="8"/>
      <c r="G1347" s="58" t="str">
        <f t="shared" ref="G1347:I1356" si="407">IF(AND(ISNUMBER($E1347),ISNUMBER($F1347)),MAX(MIN(NETWORKDAYS(IF($E1347&lt;=VLOOKUP(G$6,Matrix_antal_dage,5,FALSE),VLOOKUP(G$6,Matrix_antal_dage,5,FALSE),$E1347),IF($F1347&gt;=VLOOKUP(G$6,Matrix_antal_dage,6,FALSE),VLOOKUP(G$6,Matrix_antal_dage,6,FALSE),$F1347),helligdage),VLOOKUP(G$6,Matrix_antal_dage,7,FALSE)),0),"")</f>
        <v/>
      </c>
      <c r="H1347" s="58" t="str">
        <f t="shared" si="407"/>
        <v/>
      </c>
      <c r="I1347" s="58" t="str">
        <f t="shared" si="407"/>
        <v/>
      </c>
      <c r="K1347" s="100" t="str">
        <f t="shared" si="399"/>
        <v/>
      </c>
      <c r="U1347" s="101"/>
      <c r="V1347" s="63" t="str">
        <f t="shared" si="389"/>
        <v/>
      </c>
      <c r="W1347" s="63" t="str">
        <f t="shared" si="390"/>
        <v/>
      </c>
      <c r="X1347" s="63" t="str">
        <f t="shared" si="391"/>
        <v/>
      </c>
      <c r="Y1347" s="63" t="str">
        <f t="shared" si="392"/>
        <v/>
      </c>
      <c r="Z1347" s="63" t="str">
        <f t="shared" si="393"/>
        <v/>
      </c>
      <c r="AA1347" s="63" t="str">
        <f t="shared" si="394"/>
        <v/>
      </c>
      <c r="AB1347" s="37"/>
      <c r="AC1347" s="37"/>
      <c r="AD1347" s="37"/>
      <c r="AE1347" s="82" t="str">
        <f t="shared" si="395"/>
        <v/>
      </c>
      <c r="AF1347" s="82" t="str">
        <f t="shared" si="396"/>
        <v/>
      </c>
      <c r="AG1347" s="82" t="str">
        <f t="shared" si="397"/>
        <v/>
      </c>
      <c r="AH1347" s="125" t="str">
        <f t="shared" si="400"/>
        <v/>
      </c>
      <c r="AI1347" s="64" t="str">
        <f t="shared" si="398"/>
        <v/>
      </c>
      <c r="AJ1347" s="45" t="str">
        <f>IFERROR(IF(ISNUMBER('Opsparede løndele dec21-feb22'!K1345),AI1347+'Opsparede løndele dec21-feb22'!K1345,AI1347),"")</f>
        <v/>
      </c>
    </row>
    <row r="1348" spans="1:36" x14ac:dyDescent="0.25">
      <c r="A1348" s="50" t="str">
        <f t="shared" si="401"/>
        <v/>
      </c>
      <c r="B1348" s="5"/>
      <c r="C1348" s="6"/>
      <c r="D1348" s="7"/>
      <c r="E1348" s="8"/>
      <c r="F1348" s="8"/>
      <c r="G1348" s="58" t="str">
        <f t="shared" si="407"/>
        <v/>
      </c>
      <c r="H1348" s="58" t="str">
        <f t="shared" si="407"/>
        <v/>
      </c>
      <c r="I1348" s="58" t="str">
        <f t="shared" si="407"/>
        <v/>
      </c>
      <c r="K1348" s="100" t="str">
        <f t="shared" si="399"/>
        <v/>
      </c>
      <c r="U1348" s="101"/>
      <c r="V1348" s="63" t="str">
        <f t="shared" si="389"/>
        <v/>
      </c>
      <c r="W1348" s="63" t="str">
        <f t="shared" si="390"/>
        <v/>
      </c>
      <c r="X1348" s="63" t="str">
        <f t="shared" si="391"/>
        <v/>
      </c>
      <c r="Y1348" s="63" t="str">
        <f t="shared" si="392"/>
        <v/>
      </c>
      <c r="Z1348" s="63" t="str">
        <f t="shared" si="393"/>
        <v/>
      </c>
      <c r="AA1348" s="63" t="str">
        <f t="shared" si="394"/>
        <v/>
      </c>
      <c r="AB1348" s="37"/>
      <c r="AC1348" s="37"/>
      <c r="AD1348" s="37"/>
      <c r="AE1348" s="82" t="str">
        <f t="shared" si="395"/>
        <v/>
      </c>
      <c r="AF1348" s="82" t="str">
        <f t="shared" si="396"/>
        <v/>
      </c>
      <c r="AG1348" s="82" t="str">
        <f t="shared" si="397"/>
        <v/>
      </c>
      <c r="AH1348" s="125" t="str">
        <f t="shared" si="400"/>
        <v/>
      </c>
      <c r="AI1348" s="64" t="str">
        <f t="shared" si="398"/>
        <v/>
      </c>
      <c r="AJ1348" s="45" t="str">
        <f>IFERROR(IF(ISNUMBER('Opsparede løndele dec21-feb22'!K1346),AI1348+'Opsparede løndele dec21-feb22'!K1346,AI1348),"")</f>
        <v/>
      </c>
    </row>
    <row r="1349" spans="1:36" x14ac:dyDescent="0.25">
      <c r="A1349" s="50" t="str">
        <f t="shared" si="401"/>
        <v/>
      </c>
      <c r="B1349" s="5"/>
      <c r="C1349" s="6"/>
      <c r="D1349" s="7"/>
      <c r="E1349" s="8"/>
      <c r="F1349" s="8"/>
      <c r="G1349" s="58" t="str">
        <f t="shared" si="407"/>
        <v/>
      </c>
      <c r="H1349" s="58" t="str">
        <f t="shared" si="407"/>
        <v/>
      </c>
      <c r="I1349" s="58" t="str">
        <f t="shared" si="407"/>
        <v/>
      </c>
      <c r="K1349" s="100" t="str">
        <f t="shared" si="399"/>
        <v/>
      </c>
      <c r="U1349" s="101"/>
      <c r="V1349" s="63" t="str">
        <f t="shared" si="389"/>
        <v/>
      </c>
      <c r="W1349" s="63" t="str">
        <f t="shared" si="390"/>
        <v/>
      </c>
      <c r="X1349" s="63" t="str">
        <f t="shared" si="391"/>
        <v/>
      </c>
      <c r="Y1349" s="63" t="str">
        <f t="shared" si="392"/>
        <v/>
      </c>
      <c r="Z1349" s="63" t="str">
        <f t="shared" si="393"/>
        <v/>
      </c>
      <c r="AA1349" s="63" t="str">
        <f t="shared" si="394"/>
        <v/>
      </c>
      <c r="AB1349" s="37"/>
      <c r="AC1349" s="37"/>
      <c r="AD1349" s="37"/>
      <c r="AE1349" s="82" t="str">
        <f t="shared" si="395"/>
        <v/>
      </c>
      <c r="AF1349" s="82" t="str">
        <f t="shared" si="396"/>
        <v/>
      </c>
      <c r="AG1349" s="82" t="str">
        <f t="shared" si="397"/>
        <v/>
      </c>
      <c r="AH1349" s="125" t="str">
        <f t="shared" si="400"/>
        <v/>
      </c>
      <c r="AI1349" s="64" t="str">
        <f t="shared" si="398"/>
        <v/>
      </c>
      <c r="AJ1349" s="45" t="str">
        <f>IFERROR(IF(ISNUMBER('Opsparede løndele dec21-feb22'!K1347),AI1349+'Opsparede løndele dec21-feb22'!K1347,AI1349),"")</f>
        <v/>
      </c>
    </row>
    <row r="1350" spans="1:36" x14ac:dyDescent="0.25">
      <c r="A1350" s="50" t="str">
        <f t="shared" si="401"/>
        <v/>
      </c>
      <c r="B1350" s="5"/>
      <c r="C1350" s="6"/>
      <c r="D1350" s="7"/>
      <c r="E1350" s="8"/>
      <c r="F1350" s="8"/>
      <c r="G1350" s="58" t="str">
        <f t="shared" si="407"/>
        <v/>
      </c>
      <c r="H1350" s="58" t="str">
        <f t="shared" si="407"/>
        <v/>
      </c>
      <c r="I1350" s="58" t="str">
        <f t="shared" si="407"/>
        <v/>
      </c>
      <c r="K1350" s="100" t="str">
        <f t="shared" si="399"/>
        <v/>
      </c>
      <c r="U1350" s="101"/>
      <c r="V1350" s="63" t="str">
        <f t="shared" si="389"/>
        <v/>
      </c>
      <c r="W1350" s="63" t="str">
        <f t="shared" si="390"/>
        <v/>
      </c>
      <c r="X1350" s="63" t="str">
        <f t="shared" si="391"/>
        <v/>
      </c>
      <c r="Y1350" s="63" t="str">
        <f t="shared" si="392"/>
        <v/>
      </c>
      <c r="Z1350" s="63" t="str">
        <f t="shared" si="393"/>
        <v/>
      </c>
      <c r="AA1350" s="63" t="str">
        <f t="shared" si="394"/>
        <v/>
      </c>
      <c r="AB1350" s="37"/>
      <c r="AC1350" s="37"/>
      <c r="AD1350" s="37"/>
      <c r="AE1350" s="82" t="str">
        <f t="shared" si="395"/>
        <v/>
      </c>
      <c r="AF1350" s="82" t="str">
        <f t="shared" si="396"/>
        <v/>
      </c>
      <c r="AG1350" s="82" t="str">
        <f t="shared" si="397"/>
        <v/>
      </c>
      <c r="AH1350" s="125" t="str">
        <f t="shared" si="400"/>
        <v/>
      </c>
      <c r="AI1350" s="64" t="str">
        <f t="shared" si="398"/>
        <v/>
      </c>
      <c r="AJ1350" s="45" t="str">
        <f>IFERROR(IF(ISNUMBER('Opsparede løndele dec21-feb22'!K1348),AI1350+'Opsparede løndele dec21-feb22'!K1348,AI1350),"")</f>
        <v/>
      </c>
    </row>
    <row r="1351" spans="1:36" x14ac:dyDescent="0.25">
      <c r="A1351" s="50" t="str">
        <f t="shared" si="401"/>
        <v/>
      </c>
      <c r="B1351" s="5"/>
      <c r="C1351" s="6"/>
      <c r="D1351" s="7"/>
      <c r="E1351" s="8"/>
      <c r="F1351" s="8"/>
      <c r="G1351" s="58" t="str">
        <f t="shared" si="407"/>
        <v/>
      </c>
      <c r="H1351" s="58" t="str">
        <f t="shared" si="407"/>
        <v/>
      </c>
      <c r="I1351" s="58" t="str">
        <f t="shared" si="407"/>
        <v/>
      </c>
      <c r="K1351" s="100" t="str">
        <f t="shared" si="399"/>
        <v/>
      </c>
      <c r="U1351" s="101"/>
      <c r="V1351" s="63" t="str">
        <f t="shared" ref="V1351:V1414" si="408">IF(AND(ISNUMBER($U1351),ISNUMBER(L1351)),(IF($B1351="","",IF(MIN(L1351,O1351)*$K1351&gt;30000*IF($U1351&gt;37,37,$U1351)/37,30000*IF($U1351&gt;37,37,$U1351)/37,MIN(L1351,O1351)*$K1351))),"")</f>
        <v/>
      </c>
      <c r="W1351" s="63" t="str">
        <f t="shared" ref="W1351:W1414" si="409">IF(AND(ISNUMBER($U1351),ISNUMBER(M1351)),(IF($B1351="","",IF(MIN(M1351,P1351)*$K1351&gt;30000*IF($U1351&gt;37,37,$U1351)/37,30000*IF($U1351&gt;37,37,$U1351)/37,MIN(M1351,P1351)*$K1351))),"")</f>
        <v/>
      </c>
      <c r="X1351" s="63" t="str">
        <f t="shared" ref="X1351:X1414" si="410">IF(AND(ISNUMBER($U1351),ISNUMBER(N1351)),(IF($B1351="","",IF(MIN(N1351,Q1351)*$K1351&gt;30000*IF($U1351&gt;37,37,$U1351)/37,30000*IF($U1351&gt;37,37,$U1351)/37,MIN(N1351,Q1351)*$K1351))),"")</f>
        <v/>
      </c>
      <c r="Y1351" s="63" t="str">
        <f t="shared" ref="Y1351:Y1414" si="411">IF(ISNUMBER(V1351),(MIN(V1351,MIN(L1351,O1351)-R1351)),"")</f>
        <v/>
      </c>
      <c r="Z1351" s="63" t="str">
        <f t="shared" ref="Z1351:Z1414" si="412">IF(ISNUMBER(W1351),(MIN(W1351,MIN(M1351,P1351)-S1351)),"")</f>
        <v/>
      </c>
      <c r="AA1351" s="63" t="str">
        <f t="shared" ref="AA1351:AA1414" si="413">IF(ISNUMBER(X1351),(MIN(X1351,MIN(N1351,Q1351)-T1351)),"")</f>
        <v/>
      </c>
      <c r="AB1351" s="37"/>
      <c r="AC1351" s="37"/>
      <c r="AD1351" s="37"/>
      <c r="AE1351" s="82" t="str">
        <f t="shared" ref="AE1351:AE1414" si="414">IF(AND(ISNUMBER(AB1351),G1351&gt;0),MIN(Y1351/VLOOKUP(G$6,Matrix_antal_dage,4,FALSE)*(G1351-AB1351),30000),"")</f>
        <v/>
      </c>
      <c r="AF1351" s="82" t="str">
        <f t="shared" ref="AF1351:AF1414" si="415">IF(AND(ISNUMBER(AC1351),H1351&gt;0),MIN(Z1351/VLOOKUP(H$6,Matrix_antal_dage,4,FALSE)*(H1351-AC1351),30000),"")</f>
        <v/>
      </c>
      <c r="AG1351" s="82" t="str">
        <f t="shared" ref="AG1351:AG1414" si="416">IF(AND(ISNUMBER(AD1351),I1351&gt;0),MIN(AA1351/VLOOKUP(I$6,Matrix_antal_dage,4,FALSE)*(I1351-AD1351),30000),"")</f>
        <v/>
      </c>
      <c r="AH1351" s="125" t="str">
        <f t="shared" si="400"/>
        <v/>
      </c>
      <c r="AI1351" s="64" t="str">
        <f t="shared" ref="AI1351:AI1414" si="417">IF(ISNUMBER(AH1351),MAX(SUM(AE1351:AG1351)-AH1351,0),IF(SUM(AE1351:AG1351)&gt;0,SUM(AE1351:AG1351),""))</f>
        <v/>
      </c>
      <c r="AJ1351" s="45" t="str">
        <f>IFERROR(IF(ISNUMBER('Opsparede løndele dec21-feb22'!K1349),AI1351+'Opsparede løndele dec21-feb22'!K1349,AI1351),"")</f>
        <v/>
      </c>
    </row>
    <row r="1352" spans="1:36" x14ac:dyDescent="0.25">
      <c r="A1352" s="50" t="str">
        <f t="shared" si="401"/>
        <v/>
      </c>
      <c r="B1352" s="5"/>
      <c r="C1352" s="6"/>
      <c r="D1352" s="7"/>
      <c r="E1352" s="8"/>
      <c r="F1352" s="8"/>
      <c r="G1352" s="58" t="str">
        <f t="shared" si="407"/>
        <v/>
      </c>
      <c r="H1352" s="58" t="str">
        <f t="shared" si="407"/>
        <v/>
      </c>
      <c r="I1352" s="58" t="str">
        <f t="shared" si="407"/>
        <v/>
      </c>
      <c r="K1352" s="100" t="str">
        <f t="shared" ref="K1352:K1415" si="418">IF(J1352="","",IF(J1352="Funktionær",0.75,IF(J1352="Ikke-funktionær",0.9,IF(J1352="Elev/lærling",0.9))))</f>
        <v/>
      </c>
      <c r="U1352" s="101"/>
      <c r="V1352" s="63" t="str">
        <f t="shared" si="408"/>
        <v/>
      </c>
      <c r="W1352" s="63" t="str">
        <f t="shared" si="409"/>
        <v/>
      </c>
      <c r="X1352" s="63" t="str">
        <f t="shared" si="410"/>
        <v/>
      </c>
      <c r="Y1352" s="63" t="str">
        <f t="shared" si="411"/>
        <v/>
      </c>
      <c r="Z1352" s="63" t="str">
        <f t="shared" si="412"/>
        <v/>
      </c>
      <c r="AA1352" s="63" t="str">
        <f t="shared" si="413"/>
        <v/>
      </c>
      <c r="AB1352" s="37"/>
      <c r="AC1352" s="37"/>
      <c r="AD1352" s="37"/>
      <c r="AE1352" s="82" t="str">
        <f t="shared" si="414"/>
        <v/>
      </c>
      <c r="AF1352" s="82" t="str">
        <f t="shared" si="415"/>
        <v/>
      </c>
      <c r="AG1352" s="82" t="str">
        <f t="shared" si="416"/>
        <v/>
      </c>
      <c r="AH1352" s="125" t="str">
        <f t="shared" ref="AH1352:AH1415" si="419">IF(OR(ISNUMBER(AB1352),ISNUMBER(AC1352),ISNUMBER(AD1352)),3/5*5/31*IF(AND(ISNUMBER(Y1352),ISNUMBER(Z1352),ISNUMBER(AA1352)),SUM(Y1352:AA1352)/3,IF(AND(ISNUMBER(Y1352),ISNUMBER(Z1352)),SUM(Y1352:Z1352)/2,IF(AND(ISNUMBER(Y1352),ISNUMBER(AA1352)),SUM(Y1352+AA1352)/2,IF(AND(ISNUMBER(Z1352),ISNUMBER(AA1352)),SUM(Z1352:AA1352)/2,IF(ISNUMBER(Y1352),Y1352,IF(ISNUMBER(Z1352),Z1352,IF(ISNUMBER(AA1352),AA1352,""))))))),"")</f>
        <v/>
      </c>
      <c r="AI1352" s="64" t="str">
        <f t="shared" si="417"/>
        <v/>
      </c>
      <c r="AJ1352" s="45" t="str">
        <f>IFERROR(IF(ISNUMBER('Opsparede løndele dec21-feb22'!K1350),AI1352+'Opsparede løndele dec21-feb22'!K1350,AI1352),"")</f>
        <v/>
      </c>
    </row>
    <row r="1353" spans="1:36" x14ac:dyDescent="0.25">
      <c r="A1353" s="50" t="str">
        <f t="shared" ref="A1353:A1416" si="420">IF(B1353="","",A1352+1)</f>
        <v/>
      </c>
      <c r="B1353" s="5"/>
      <c r="C1353" s="6"/>
      <c r="D1353" s="7"/>
      <c r="E1353" s="8"/>
      <c r="F1353" s="8"/>
      <c r="G1353" s="58" t="str">
        <f t="shared" si="407"/>
        <v/>
      </c>
      <c r="H1353" s="58" t="str">
        <f t="shared" si="407"/>
        <v/>
      </c>
      <c r="I1353" s="58" t="str">
        <f t="shared" si="407"/>
        <v/>
      </c>
      <c r="K1353" s="100" t="str">
        <f t="shared" si="418"/>
        <v/>
      </c>
      <c r="U1353" s="101"/>
      <c r="V1353" s="63" t="str">
        <f t="shared" si="408"/>
        <v/>
      </c>
      <c r="W1353" s="63" t="str">
        <f t="shared" si="409"/>
        <v/>
      </c>
      <c r="X1353" s="63" t="str">
        <f t="shared" si="410"/>
        <v/>
      </c>
      <c r="Y1353" s="63" t="str">
        <f t="shared" si="411"/>
        <v/>
      </c>
      <c r="Z1353" s="63" t="str">
        <f t="shared" si="412"/>
        <v/>
      </c>
      <c r="AA1353" s="63" t="str">
        <f t="shared" si="413"/>
        <v/>
      </c>
      <c r="AB1353" s="37"/>
      <c r="AC1353" s="37"/>
      <c r="AD1353" s="37"/>
      <c r="AE1353" s="82" t="str">
        <f t="shared" si="414"/>
        <v/>
      </c>
      <c r="AF1353" s="82" t="str">
        <f t="shared" si="415"/>
        <v/>
      </c>
      <c r="AG1353" s="82" t="str">
        <f t="shared" si="416"/>
        <v/>
      </c>
      <c r="AH1353" s="125" t="str">
        <f t="shared" si="419"/>
        <v/>
      </c>
      <c r="AI1353" s="64" t="str">
        <f t="shared" si="417"/>
        <v/>
      </c>
      <c r="AJ1353" s="45" t="str">
        <f>IFERROR(IF(ISNUMBER('Opsparede løndele dec21-feb22'!K1351),AI1353+'Opsparede løndele dec21-feb22'!K1351,AI1353),"")</f>
        <v/>
      </c>
    </row>
    <row r="1354" spans="1:36" x14ac:dyDescent="0.25">
      <c r="A1354" s="50" t="str">
        <f t="shared" si="420"/>
        <v/>
      </c>
      <c r="B1354" s="5"/>
      <c r="C1354" s="6"/>
      <c r="D1354" s="7"/>
      <c r="E1354" s="8"/>
      <c r="F1354" s="8"/>
      <c r="G1354" s="58" t="str">
        <f t="shared" si="407"/>
        <v/>
      </c>
      <c r="H1354" s="58" t="str">
        <f t="shared" si="407"/>
        <v/>
      </c>
      <c r="I1354" s="58" t="str">
        <f t="shared" si="407"/>
        <v/>
      </c>
      <c r="K1354" s="100" t="str">
        <f t="shared" si="418"/>
        <v/>
      </c>
      <c r="U1354" s="101"/>
      <c r="V1354" s="63" t="str">
        <f t="shared" si="408"/>
        <v/>
      </c>
      <c r="W1354" s="63" t="str">
        <f t="shared" si="409"/>
        <v/>
      </c>
      <c r="X1354" s="63" t="str">
        <f t="shared" si="410"/>
        <v/>
      </c>
      <c r="Y1354" s="63" t="str">
        <f t="shared" si="411"/>
        <v/>
      </c>
      <c r="Z1354" s="63" t="str">
        <f t="shared" si="412"/>
        <v/>
      </c>
      <c r="AA1354" s="63" t="str">
        <f t="shared" si="413"/>
        <v/>
      </c>
      <c r="AB1354" s="37"/>
      <c r="AC1354" s="37"/>
      <c r="AD1354" s="37"/>
      <c r="AE1354" s="82" t="str">
        <f t="shared" si="414"/>
        <v/>
      </c>
      <c r="AF1354" s="82" t="str">
        <f t="shared" si="415"/>
        <v/>
      </c>
      <c r="AG1354" s="82" t="str">
        <f t="shared" si="416"/>
        <v/>
      </c>
      <c r="AH1354" s="125" t="str">
        <f t="shared" si="419"/>
        <v/>
      </c>
      <c r="AI1354" s="64" t="str">
        <f t="shared" si="417"/>
        <v/>
      </c>
      <c r="AJ1354" s="45" t="str">
        <f>IFERROR(IF(ISNUMBER('Opsparede løndele dec21-feb22'!K1352),AI1354+'Opsparede løndele dec21-feb22'!K1352,AI1354),"")</f>
        <v/>
      </c>
    </row>
    <row r="1355" spans="1:36" x14ac:dyDescent="0.25">
      <c r="A1355" s="50" t="str">
        <f t="shared" si="420"/>
        <v/>
      </c>
      <c r="B1355" s="5"/>
      <c r="C1355" s="6"/>
      <c r="D1355" s="7"/>
      <c r="E1355" s="8"/>
      <c r="F1355" s="8"/>
      <c r="G1355" s="58" t="str">
        <f t="shared" si="407"/>
        <v/>
      </c>
      <c r="H1355" s="58" t="str">
        <f t="shared" si="407"/>
        <v/>
      </c>
      <c r="I1355" s="58" t="str">
        <f t="shared" si="407"/>
        <v/>
      </c>
      <c r="K1355" s="100" t="str">
        <f t="shared" si="418"/>
        <v/>
      </c>
      <c r="U1355" s="101"/>
      <c r="V1355" s="63" t="str">
        <f t="shared" si="408"/>
        <v/>
      </c>
      <c r="W1355" s="63" t="str">
        <f t="shared" si="409"/>
        <v/>
      </c>
      <c r="X1355" s="63" t="str">
        <f t="shared" si="410"/>
        <v/>
      </c>
      <c r="Y1355" s="63" t="str">
        <f t="shared" si="411"/>
        <v/>
      </c>
      <c r="Z1355" s="63" t="str">
        <f t="shared" si="412"/>
        <v/>
      </c>
      <c r="AA1355" s="63" t="str">
        <f t="shared" si="413"/>
        <v/>
      </c>
      <c r="AB1355" s="37"/>
      <c r="AC1355" s="37"/>
      <c r="AD1355" s="37"/>
      <c r="AE1355" s="82" t="str">
        <f t="shared" si="414"/>
        <v/>
      </c>
      <c r="AF1355" s="82" t="str">
        <f t="shared" si="415"/>
        <v/>
      </c>
      <c r="AG1355" s="82" t="str">
        <f t="shared" si="416"/>
        <v/>
      </c>
      <c r="AH1355" s="125" t="str">
        <f t="shared" si="419"/>
        <v/>
      </c>
      <c r="AI1355" s="64" t="str">
        <f t="shared" si="417"/>
        <v/>
      </c>
      <c r="AJ1355" s="45" t="str">
        <f>IFERROR(IF(ISNUMBER('Opsparede løndele dec21-feb22'!K1353),AI1355+'Opsparede løndele dec21-feb22'!K1353,AI1355),"")</f>
        <v/>
      </c>
    </row>
    <row r="1356" spans="1:36" x14ac:dyDescent="0.25">
      <c r="A1356" s="50" t="str">
        <f t="shared" si="420"/>
        <v/>
      </c>
      <c r="B1356" s="5"/>
      <c r="C1356" s="6"/>
      <c r="D1356" s="7"/>
      <c r="E1356" s="8"/>
      <c r="F1356" s="8"/>
      <c r="G1356" s="58" t="str">
        <f t="shared" si="407"/>
        <v/>
      </c>
      <c r="H1356" s="58" t="str">
        <f t="shared" si="407"/>
        <v/>
      </c>
      <c r="I1356" s="58" t="str">
        <f t="shared" si="407"/>
        <v/>
      </c>
      <c r="K1356" s="100" t="str">
        <f t="shared" si="418"/>
        <v/>
      </c>
      <c r="U1356" s="101"/>
      <c r="V1356" s="63" t="str">
        <f t="shared" si="408"/>
        <v/>
      </c>
      <c r="W1356" s="63" t="str">
        <f t="shared" si="409"/>
        <v/>
      </c>
      <c r="X1356" s="63" t="str">
        <f t="shared" si="410"/>
        <v/>
      </c>
      <c r="Y1356" s="63" t="str">
        <f t="shared" si="411"/>
        <v/>
      </c>
      <c r="Z1356" s="63" t="str">
        <f t="shared" si="412"/>
        <v/>
      </c>
      <c r="AA1356" s="63" t="str">
        <f t="shared" si="413"/>
        <v/>
      </c>
      <c r="AB1356" s="37"/>
      <c r="AC1356" s="37"/>
      <c r="AD1356" s="37"/>
      <c r="AE1356" s="82" t="str">
        <f t="shared" si="414"/>
        <v/>
      </c>
      <c r="AF1356" s="82" t="str">
        <f t="shared" si="415"/>
        <v/>
      </c>
      <c r="AG1356" s="82" t="str">
        <f t="shared" si="416"/>
        <v/>
      </c>
      <c r="AH1356" s="125" t="str">
        <f t="shared" si="419"/>
        <v/>
      </c>
      <c r="AI1356" s="64" t="str">
        <f t="shared" si="417"/>
        <v/>
      </c>
      <c r="AJ1356" s="45" t="str">
        <f>IFERROR(IF(ISNUMBER('Opsparede løndele dec21-feb22'!K1354),AI1356+'Opsparede løndele dec21-feb22'!K1354,AI1356),"")</f>
        <v/>
      </c>
    </row>
    <row r="1357" spans="1:36" x14ac:dyDescent="0.25">
      <c r="A1357" s="50" t="str">
        <f t="shared" si="420"/>
        <v/>
      </c>
      <c r="B1357" s="5"/>
      <c r="C1357" s="6"/>
      <c r="D1357" s="7"/>
      <c r="E1357" s="8"/>
      <c r="F1357" s="8"/>
      <c r="G1357" s="58" t="str">
        <f t="shared" ref="G1357:I1366" si="421">IF(AND(ISNUMBER($E1357),ISNUMBER($F1357)),MAX(MIN(NETWORKDAYS(IF($E1357&lt;=VLOOKUP(G$6,Matrix_antal_dage,5,FALSE),VLOOKUP(G$6,Matrix_antal_dage,5,FALSE),$E1357),IF($F1357&gt;=VLOOKUP(G$6,Matrix_antal_dage,6,FALSE),VLOOKUP(G$6,Matrix_antal_dage,6,FALSE),$F1357),helligdage),VLOOKUP(G$6,Matrix_antal_dage,7,FALSE)),0),"")</f>
        <v/>
      </c>
      <c r="H1357" s="58" t="str">
        <f t="shared" si="421"/>
        <v/>
      </c>
      <c r="I1357" s="58" t="str">
        <f t="shared" si="421"/>
        <v/>
      </c>
      <c r="K1357" s="100" t="str">
        <f t="shared" si="418"/>
        <v/>
      </c>
      <c r="U1357" s="101"/>
      <c r="V1357" s="63" t="str">
        <f t="shared" si="408"/>
        <v/>
      </c>
      <c r="W1357" s="63" t="str">
        <f t="shared" si="409"/>
        <v/>
      </c>
      <c r="X1357" s="63" t="str">
        <f t="shared" si="410"/>
        <v/>
      </c>
      <c r="Y1357" s="63" t="str">
        <f t="shared" si="411"/>
        <v/>
      </c>
      <c r="Z1357" s="63" t="str">
        <f t="shared" si="412"/>
        <v/>
      </c>
      <c r="AA1357" s="63" t="str">
        <f t="shared" si="413"/>
        <v/>
      </c>
      <c r="AB1357" s="37"/>
      <c r="AC1357" s="37"/>
      <c r="AD1357" s="37"/>
      <c r="AE1357" s="82" t="str">
        <f t="shared" si="414"/>
        <v/>
      </c>
      <c r="AF1357" s="82" t="str">
        <f t="shared" si="415"/>
        <v/>
      </c>
      <c r="AG1357" s="82" t="str">
        <f t="shared" si="416"/>
        <v/>
      </c>
      <c r="AH1357" s="125" t="str">
        <f t="shared" si="419"/>
        <v/>
      </c>
      <c r="AI1357" s="64" t="str">
        <f t="shared" si="417"/>
        <v/>
      </c>
      <c r="AJ1357" s="45" t="str">
        <f>IFERROR(IF(ISNUMBER('Opsparede løndele dec21-feb22'!K1355),AI1357+'Opsparede løndele dec21-feb22'!K1355,AI1357),"")</f>
        <v/>
      </c>
    </row>
    <row r="1358" spans="1:36" x14ac:dyDescent="0.25">
      <c r="A1358" s="50" t="str">
        <f t="shared" si="420"/>
        <v/>
      </c>
      <c r="B1358" s="5"/>
      <c r="C1358" s="6"/>
      <c r="D1358" s="7"/>
      <c r="E1358" s="8"/>
      <c r="F1358" s="8"/>
      <c r="G1358" s="58" t="str">
        <f t="shared" si="421"/>
        <v/>
      </c>
      <c r="H1358" s="58" t="str">
        <f t="shared" si="421"/>
        <v/>
      </c>
      <c r="I1358" s="58" t="str">
        <f t="shared" si="421"/>
        <v/>
      </c>
      <c r="K1358" s="100" t="str">
        <f t="shared" si="418"/>
        <v/>
      </c>
      <c r="U1358" s="101"/>
      <c r="V1358" s="63" t="str">
        <f t="shared" si="408"/>
        <v/>
      </c>
      <c r="W1358" s="63" t="str">
        <f t="shared" si="409"/>
        <v/>
      </c>
      <c r="X1358" s="63" t="str">
        <f t="shared" si="410"/>
        <v/>
      </c>
      <c r="Y1358" s="63" t="str">
        <f t="shared" si="411"/>
        <v/>
      </c>
      <c r="Z1358" s="63" t="str">
        <f t="shared" si="412"/>
        <v/>
      </c>
      <c r="AA1358" s="63" t="str">
        <f t="shared" si="413"/>
        <v/>
      </c>
      <c r="AB1358" s="37"/>
      <c r="AC1358" s="37"/>
      <c r="AD1358" s="37"/>
      <c r="AE1358" s="82" t="str">
        <f t="shared" si="414"/>
        <v/>
      </c>
      <c r="AF1358" s="82" t="str">
        <f t="shared" si="415"/>
        <v/>
      </c>
      <c r="AG1358" s="82" t="str">
        <f t="shared" si="416"/>
        <v/>
      </c>
      <c r="AH1358" s="125" t="str">
        <f t="shared" si="419"/>
        <v/>
      </c>
      <c r="AI1358" s="64" t="str">
        <f t="shared" si="417"/>
        <v/>
      </c>
      <c r="AJ1358" s="45" t="str">
        <f>IFERROR(IF(ISNUMBER('Opsparede løndele dec21-feb22'!K1356),AI1358+'Opsparede løndele dec21-feb22'!K1356,AI1358),"")</f>
        <v/>
      </c>
    </row>
    <row r="1359" spans="1:36" x14ac:dyDescent="0.25">
      <c r="A1359" s="50" t="str">
        <f t="shared" si="420"/>
        <v/>
      </c>
      <c r="B1359" s="5"/>
      <c r="C1359" s="6"/>
      <c r="D1359" s="7"/>
      <c r="E1359" s="8"/>
      <c r="F1359" s="8"/>
      <c r="G1359" s="58" t="str">
        <f t="shared" si="421"/>
        <v/>
      </c>
      <c r="H1359" s="58" t="str">
        <f t="shared" si="421"/>
        <v/>
      </c>
      <c r="I1359" s="58" t="str">
        <f t="shared" si="421"/>
        <v/>
      </c>
      <c r="K1359" s="100" t="str">
        <f t="shared" si="418"/>
        <v/>
      </c>
      <c r="U1359" s="101"/>
      <c r="V1359" s="63" t="str">
        <f t="shared" si="408"/>
        <v/>
      </c>
      <c r="W1359" s="63" t="str">
        <f t="shared" si="409"/>
        <v/>
      </c>
      <c r="X1359" s="63" t="str">
        <f t="shared" si="410"/>
        <v/>
      </c>
      <c r="Y1359" s="63" t="str">
        <f t="shared" si="411"/>
        <v/>
      </c>
      <c r="Z1359" s="63" t="str">
        <f t="shared" si="412"/>
        <v/>
      </c>
      <c r="AA1359" s="63" t="str">
        <f t="shared" si="413"/>
        <v/>
      </c>
      <c r="AB1359" s="37"/>
      <c r="AC1359" s="37"/>
      <c r="AD1359" s="37"/>
      <c r="AE1359" s="82" t="str">
        <f t="shared" si="414"/>
        <v/>
      </c>
      <c r="AF1359" s="82" t="str">
        <f t="shared" si="415"/>
        <v/>
      </c>
      <c r="AG1359" s="82" t="str">
        <f t="shared" si="416"/>
        <v/>
      </c>
      <c r="AH1359" s="125" t="str">
        <f t="shared" si="419"/>
        <v/>
      </c>
      <c r="AI1359" s="64" t="str">
        <f t="shared" si="417"/>
        <v/>
      </c>
      <c r="AJ1359" s="45" t="str">
        <f>IFERROR(IF(ISNUMBER('Opsparede løndele dec21-feb22'!K1357),AI1359+'Opsparede løndele dec21-feb22'!K1357,AI1359),"")</f>
        <v/>
      </c>
    </row>
    <row r="1360" spans="1:36" x14ac:dyDescent="0.25">
      <c r="A1360" s="50" t="str">
        <f t="shared" si="420"/>
        <v/>
      </c>
      <c r="B1360" s="5"/>
      <c r="C1360" s="6"/>
      <c r="D1360" s="7"/>
      <c r="E1360" s="8"/>
      <c r="F1360" s="8"/>
      <c r="G1360" s="58" t="str">
        <f t="shared" si="421"/>
        <v/>
      </c>
      <c r="H1360" s="58" t="str">
        <f t="shared" si="421"/>
        <v/>
      </c>
      <c r="I1360" s="58" t="str">
        <f t="shared" si="421"/>
        <v/>
      </c>
      <c r="K1360" s="100" t="str">
        <f t="shared" si="418"/>
        <v/>
      </c>
      <c r="U1360" s="101"/>
      <c r="V1360" s="63" t="str">
        <f t="shared" si="408"/>
        <v/>
      </c>
      <c r="W1360" s="63" t="str">
        <f t="shared" si="409"/>
        <v/>
      </c>
      <c r="X1360" s="63" t="str">
        <f t="shared" si="410"/>
        <v/>
      </c>
      <c r="Y1360" s="63" t="str">
        <f t="shared" si="411"/>
        <v/>
      </c>
      <c r="Z1360" s="63" t="str">
        <f t="shared" si="412"/>
        <v/>
      </c>
      <c r="AA1360" s="63" t="str">
        <f t="shared" si="413"/>
        <v/>
      </c>
      <c r="AB1360" s="37"/>
      <c r="AC1360" s="37"/>
      <c r="AD1360" s="37"/>
      <c r="AE1360" s="82" t="str">
        <f t="shared" si="414"/>
        <v/>
      </c>
      <c r="AF1360" s="82" t="str">
        <f t="shared" si="415"/>
        <v/>
      </c>
      <c r="AG1360" s="82" t="str">
        <f t="shared" si="416"/>
        <v/>
      </c>
      <c r="AH1360" s="125" t="str">
        <f t="shared" si="419"/>
        <v/>
      </c>
      <c r="AI1360" s="64" t="str">
        <f t="shared" si="417"/>
        <v/>
      </c>
      <c r="AJ1360" s="45" t="str">
        <f>IFERROR(IF(ISNUMBER('Opsparede løndele dec21-feb22'!K1358),AI1360+'Opsparede løndele dec21-feb22'!K1358,AI1360),"")</f>
        <v/>
      </c>
    </row>
    <row r="1361" spans="1:36" x14ac:dyDescent="0.25">
      <c r="A1361" s="50" t="str">
        <f t="shared" si="420"/>
        <v/>
      </c>
      <c r="B1361" s="5"/>
      <c r="C1361" s="6"/>
      <c r="D1361" s="7"/>
      <c r="E1361" s="8"/>
      <c r="F1361" s="8"/>
      <c r="G1361" s="58" t="str">
        <f t="shared" si="421"/>
        <v/>
      </c>
      <c r="H1361" s="58" t="str">
        <f t="shared" si="421"/>
        <v/>
      </c>
      <c r="I1361" s="58" t="str">
        <f t="shared" si="421"/>
        <v/>
      </c>
      <c r="K1361" s="100" t="str">
        <f t="shared" si="418"/>
        <v/>
      </c>
      <c r="U1361" s="101"/>
      <c r="V1361" s="63" t="str">
        <f t="shared" si="408"/>
        <v/>
      </c>
      <c r="W1361" s="63" t="str">
        <f t="shared" si="409"/>
        <v/>
      </c>
      <c r="X1361" s="63" t="str">
        <f t="shared" si="410"/>
        <v/>
      </c>
      <c r="Y1361" s="63" t="str">
        <f t="shared" si="411"/>
        <v/>
      </c>
      <c r="Z1361" s="63" t="str">
        <f t="shared" si="412"/>
        <v/>
      </c>
      <c r="AA1361" s="63" t="str">
        <f t="shared" si="413"/>
        <v/>
      </c>
      <c r="AB1361" s="37"/>
      <c r="AC1361" s="37"/>
      <c r="AD1361" s="37"/>
      <c r="AE1361" s="82" t="str">
        <f t="shared" si="414"/>
        <v/>
      </c>
      <c r="AF1361" s="82" t="str">
        <f t="shared" si="415"/>
        <v/>
      </c>
      <c r="AG1361" s="82" t="str">
        <f t="shared" si="416"/>
        <v/>
      </c>
      <c r="AH1361" s="125" t="str">
        <f t="shared" si="419"/>
        <v/>
      </c>
      <c r="AI1361" s="64" t="str">
        <f t="shared" si="417"/>
        <v/>
      </c>
      <c r="AJ1361" s="45" t="str">
        <f>IFERROR(IF(ISNUMBER('Opsparede løndele dec21-feb22'!K1359),AI1361+'Opsparede løndele dec21-feb22'!K1359,AI1361),"")</f>
        <v/>
      </c>
    </row>
    <row r="1362" spans="1:36" x14ac:dyDescent="0.25">
      <c r="A1362" s="50" t="str">
        <f t="shared" si="420"/>
        <v/>
      </c>
      <c r="B1362" s="5"/>
      <c r="C1362" s="6"/>
      <c r="D1362" s="7"/>
      <c r="E1362" s="8"/>
      <c r="F1362" s="8"/>
      <c r="G1362" s="58" t="str">
        <f t="shared" si="421"/>
        <v/>
      </c>
      <c r="H1362" s="58" t="str">
        <f t="shared" si="421"/>
        <v/>
      </c>
      <c r="I1362" s="58" t="str">
        <f t="shared" si="421"/>
        <v/>
      </c>
      <c r="K1362" s="100" t="str">
        <f t="shared" si="418"/>
        <v/>
      </c>
      <c r="U1362" s="101"/>
      <c r="V1362" s="63" t="str">
        <f t="shared" si="408"/>
        <v/>
      </c>
      <c r="W1362" s="63" t="str">
        <f t="shared" si="409"/>
        <v/>
      </c>
      <c r="X1362" s="63" t="str">
        <f t="shared" si="410"/>
        <v/>
      </c>
      <c r="Y1362" s="63" t="str">
        <f t="shared" si="411"/>
        <v/>
      </c>
      <c r="Z1362" s="63" t="str">
        <f t="shared" si="412"/>
        <v/>
      </c>
      <c r="AA1362" s="63" t="str">
        <f t="shared" si="413"/>
        <v/>
      </c>
      <c r="AB1362" s="37"/>
      <c r="AC1362" s="37"/>
      <c r="AD1362" s="37"/>
      <c r="AE1362" s="82" t="str">
        <f t="shared" si="414"/>
        <v/>
      </c>
      <c r="AF1362" s="82" t="str">
        <f t="shared" si="415"/>
        <v/>
      </c>
      <c r="AG1362" s="82" t="str">
        <f t="shared" si="416"/>
        <v/>
      </c>
      <c r="AH1362" s="125" t="str">
        <f t="shared" si="419"/>
        <v/>
      </c>
      <c r="AI1362" s="64" t="str">
        <f t="shared" si="417"/>
        <v/>
      </c>
      <c r="AJ1362" s="45" t="str">
        <f>IFERROR(IF(ISNUMBER('Opsparede løndele dec21-feb22'!K1360),AI1362+'Opsparede løndele dec21-feb22'!K1360,AI1362),"")</f>
        <v/>
      </c>
    </row>
    <row r="1363" spans="1:36" x14ac:dyDescent="0.25">
      <c r="A1363" s="50" t="str">
        <f t="shared" si="420"/>
        <v/>
      </c>
      <c r="B1363" s="5"/>
      <c r="C1363" s="6"/>
      <c r="D1363" s="7"/>
      <c r="E1363" s="8"/>
      <c r="F1363" s="8"/>
      <c r="G1363" s="58" t="str">
        <f t="shared" si="421"/>
        <v/>
      </c>
      <c r="H1363" s="58" t="str">
        <f t="shared" si="421"/>
        <v/>
      </c>
      <c r="I1363" s="58" t="str">
        <f t="shared" si="421"/>
        <v/>
      </c>
      <c r="K1363" s="100" t="str">
        <f t="shared" si="418"/>
        <v/>
      </c>
      <c r="U1363" s="101"/>
      <c r="V1363" s="63" t="str">
        <f t="shared" si="408"/>
        <v/>
      </c>
      <c r="W1363" s="63" t="str">
        <f t="shared" si="409"/>
        <v/>
      </c>
      <c r="X1363" s="63" t="str">
        <f t="shared" si="410"/>
        <v/>
      </c>
      <c r="Y1363" s="63" t="str">
        <f t="shared" si="411"/>
        <v/>
      </c>
      <c r="Z1363" s="63" t="str">
        <f t="shared" si="412"/>
        <v/>
      </c>
      <c r="AA1363" s="63" t="str">
        <f t="shared" si="413"/>
        <v/>
      </c>
      <c r="AB1363" s="37"/>
      <c r="AC1363" s="37"/>
      <c r="AD1363" s="37"/>
      <c r="AE1363" s="82" t="str">
        <f t="shared" si="414"/>
        <v/>
      </c>
      <c r="AF1363" s="82" t="str">
        <f t="shared" si="415"/>
        <v/>
      </c>
      <c r="AG1363" s="82" t="str">
        <f t="shared" si="416"/>
        <v/>
      </c>
      <c r="AH1363" s="125" t="str">
        <f t="shared" si="419"/>
        <v/>
      </c>
      <c r="AI1363" s="64" t="str">
        <f t="shared" si="417"/>
        <v/>
      </c>
      <c r="AJ1363" s="45" t="str">
        <f>IFERROR(IF(ISNUMBER('Opsparede løndele dec21-feb22'!K1361),AI1363+'Opsparede løndele dec21-feb22'!K1361,AI1363),"")</f>
        <v/>
      </c>
    </row>
    <row r="1364" spans="1:36" x14ac:dyDescent="0.25">
      <c r="A1364" s="50" t="str">
        <f t="shared" si="420"/>
        <v/>
      </c>
      <c r="B1364" s="5"/>
      <c r="C1364" s="6"/>
      <c r="D1364" s="7"/>
      <c r="E1364" s="8"/>
      <c r="F1364" s="8"/>
      <c r="G1364" s="58" t="str">
        <f t="shared" si="421"/>
        <v/>
      </c>
      <c r="H1364" s="58" t="str">
        <f t="shared" si="421"/>
        <v/>
      </c>
      <c r="I1364" s="58" t="str">
        <f t="shared" si="421"/>
        <v/>
      </c>
      <c r="K1364" s="100" t="str">
        <f t="shared" si="418"/>
        <v/>
      </c>
      <c r="U1364" s="101"/>
      <c r="V1364" s="63" t="str">
        <f t="shared" si="408"/>
        <v/>
      </c>
      <c r="W1364" s="63" t="str">
        <f t="shared" si="409"/>
        <v/>
      </c>
      <c r="X1364" s="63" t="str">
        <f t="shared" si="410"/>
        <v/>
      </c>
      <c r="Y1364" s="63" t="str">
        <f t="shared" si="411"/>
        <v/>
      </c>
      <c r="Z1364" s="63" t="str">
        <f t="shared" si="412"/>
        <v/>
      </c>
      <c r="AA1364" s="63" t="str">
        <f t="shared" si="413"/>
        <v/>
      </c>
      <c r="AB1364" s="37"/>
      <c r="AC1364" s="37"/>
      <c r="AD1364" s="37"/>
      <c r="AE1364" s="82" t="str">
        <f t="shared" si="414"/>
        <v/>
      </c>
      <c r="AF1364" s="82" t="str">
        <f t="shared" si="415"/>
        <v/>
      </c>
      <c r="AG1364" s="82" t="str">
        <f t="shared" si="416"/>
        <v/>
      </c>
      <c r="AH1364" s="125" t="str">
        <f t="shared" si="419"/>
        <v/>
      </c>
      <c r="AI1364" s="64" t="str">
        <f t="shared" si="417"/>
        <v/>
      </c>
      <c r="AJ1364" s="45" t="str">
        <f>IFERROR(IF(ISNUMBER('Opsparede løndele dec21-feb22'!K1362),AI1364+'Opsparede løndele dec21-feb22'!K1362,AI1364),"")</f>
        <v/>
      </c>
    </row>
    <row r="1365" spans="1:36" x14ac:dyDescent="0.25">
      <c r="A1365" s="50" t="str">
        <f t="shared" si="420"/>
        <v/>
      </c>
      <c r="B1365" s="5"/>
      <c r="C1365" s="6"/>
      <c r="D1365" s="7"/>
      <c r="E1365" s="8"/>
      <c r="F1365" s="8"/>
      <c r="G1365" s="58" t="str">
        <f t="shared" si="421"/>
        <v/>
      </c>
      <c r="H1365" s="58" t="str">
        <f t="shared" si="421"/>
        <v/>
      </c>
      <c r="I1365" s="58" t="str">
        <f t="shared" si="421"/>
        <v/>
      </c>
      <c r="K1365" s="100" t="str">
        <f t="shared" si="418"/>
        <v/>
      </c>
      <c r="U1365" s="101"/>
      <c r="V1365" s="63" t="str">
        <f t="shared" si="408"/>
        <v/>
      </c>
      <c r="W1365" s="63" t="str">
        <f t="shared" si="409"/>
        <v/>
      </c>
      <c r="X1365" s="63" t="str">
        <f t="shared" si="410"/>
        <v/>
      </c>
      <c r="Y1365" s="63" t="str">
        <f t="shared" si="411"/>
        <v/>
      </c>
      <c r="Z1365" s="63" t="str">
        <f t="shared" si="412"/>
        <v/>
      </c>
      <c r="AA1365" s="63" t="str">
        <f t="shared" si="413"/>
        <v/>
      </c>
      <c r="AB1365" s="37"/>
      <c r="AC1365" s="37"/>
      <c r="AD1365" s="37"/>
      <c r="AE1365" s="82" t="str">
        <f t="shared" si="414"/>
        <v/>
      </c>
      <c r="AF1365" s="82" t="str">
        <f t="shared" si="415"/>
        <v/>
      </c>
      <c r="AG1365" s="82" t="str">
        <f t="shared" si="416"/>
        <v/>
      </c>
      <c r="AH1365" s="125" t="str">
        <f t="shared" si="419"/>
        <v/>
      </c>
      <c r="AI1365" s="64" t="str">
        <f t="shared" si="417"/>
        <v/>
      </c>
      <c r="AJ1365" s="45" t="str">
        <f>IFERROR(IF(ISNUMBER('Opsparede løndele dec21-feb22'!K1363),AI1365+'Opsparede løndele dec21-feb22'!K1363,AI1365),"")</f>
        <v/>
      </c>
    </row>
    <row r="1366" spans="1:36" x14ac:dyDescent="0.25">
      <c r="A1366" s="50" t="str">
        <f t="shared" si="420"/>
        <v/>
      </c>
      <c r="B1366" s="5"/>
      <c r="C1366" s="6"/>
      <c r="D1366" s="7"/>
      <c r="E1366" s="8"/>
      <c r="F1366" s="8"/>
      <c r="G1366" s="58" t="str">
        <f t="shared" si="421"/>
        <v/>
      </c>
      <c r="H1366" s="58" t="str">
        <f t="shared" si="421"/>
        <v/>
      </c>
      <c r="I1366" s="58" t="str">
        <f t="shared" si="421"/>
        <v/>
      </c>
      <c r="K1366" s="100" t="str">
        <f t="shared" si="418"/>
        <v/>
      </c>
      <c r="U1366" s="101"/>
      <c r="V1366" s="63" t="str">
        <f t="shared" si="408"/>
        <v/>
      </c>
      <c r="W1366" s="63" t="str">
        <f t="shared" si="409"/>
        <v/>
      </c>
      <c r="X1366" s="63" t="str">
        <f t="shared" si="410"/>
        <v/>
      </c>
      <c r="Y1366" s="63" t="str">
        <f t="shared" si="411"/>
        <v/>
      </c>
      <c r="Z1366" s="63" t="str">
        <f t="shared" si="412"/>
        <v/>
      </c>
      <c r="AA1366" s="63" t="str">
        <f t="shared" si="413"/>
        <v/>
      </c>
      <c r="AB1366" s="37"/>
      <c r="AC1366" s="37"/>
      <c r="AD1366" s="37"/>
      <c r="AE1366" s="82" t="str">
        <f t="shared" si="414"/>
        <v/>
      </c>
      <c r="AF1366" s="82" t="str">
        <f t="shared" si="415"/>
        <v/>
      </c>
      <c r="AG1366" s="82" t="str">
        <f t="shared" si="416"/>
        <v/>
      </c>
      <c r="AH1366" s="125" t="str">
        <f t="shared" si="419"/>
        <v/>
      </c>
      <c r="AI1366" s="64" t="str">
        <f t="shared" si="417"/>
        <v/>
      </c>
      <c r="AJ1366" s="45" t="str">
        <f>IFERROR(IF(ISNUMBER('Opsparede løndele dec21-feb22'!K1364),AI1366+'Opsparede løndele dec21-feb22'!K1364,AI1366),"")</f>
        <v/>
      </c>
    </row>
    <row r="1367" spans="1:36" x14ac:dyDescent="0.25">
      <c r="A1367" s="50" t="str">
        <f t="shared" si="420"/>
        <v/>
      </c>
      <c r="B1367" s="5"/>
      <c r="C1367" s="6"/>
      <c r="D1367" s="7"/>
      <c r="E1367" s="8"/>
      <c r="F1367" s="8"/>
      <c r="G1367" s="58" t="str">
        <f t="shared" ref="G1367:I1376" si="422">IF(AND(ISNUMBER($E1367),ISNUMBER($F1367)),MAX(MIN(NETWORKDAYS(IF($E1367&lt;=VLOOKUP(G$6,Matrix_antal_dage,5,FALSE),VLOOKUP(G$6,Matrix_antal_dage,5,FALSE),$E1367),IF($F1367&gt;=VLOOKUP(G$6,Matrix_antal_dage,6,FALSE),VLOOKUP(G$6,Matrix_antal_dage,6,FALSE),$F1367),helligdage),VLOOKUP(G$6,Matrix_antal_dage,7,FALSE)),0),"")</f>
        <v/>
      </c>
      <c r="H1367" s="58" t="str">
        <f t="shared" si="422"/>
        <v/>
      </c>
      <c r="I1367" s="58" t="str">
        <f t="shared" si="422"/>
        <v/>
      </c>
      <c r="K1367" s="100" t="str">
        <f t="shared" si="418"/>
        <v/>
      </c>
      <c r="U1367" s="101"/>
      <c r="V1367" s="63" t="str">
        <f t="shared" si="408"/>
        <v/>
      </c>
      <c r="W1367" s="63" t="str">
        <f t="shared" si="409"/>
        <v/>
      </c>
      <c r="X1367" s="63" t="str">
        <f t="shared" si="410"/>
        <v/>
      </c>
      <c r="Y1367" s="63" t="str">
        <f t="shared" si="411"/>
        <v/>
      </c>
      <c r="Z1367" s="63" t="str">
        <f t="shared" si="412"/>
        <v/>
      </c>
      <c r="AA1367" s="63" t="str">
        <f t="shared" si="413"/>
        <v/>
      </c>
      <c r="AB1367" s="37"/>
      <c r="AC1367" s="37"/>
      <c r="AD1367" s="37"/>
      <c r="AE1367" s="82" t="str">
        <f t="shared" si="414"/>
        <v/>
      </c>
      <c r="AF1367" s="82" t="str">
        <f t="shared" si="415"/>
        <v/>
      </c>
      <c r="AG1367" s="82" t="str">
        <f t="shared" si="416"/>
        <v/>
      </c>
      <c r="AH1367" s="125" t="str">
        <f t="shared" si="419"/>
        <v/>
      </c>
      <c r="AI1367" s="64" t="str">
        <f t="shared" si="417"/>
        <v/>
      </c>
      <c r="AJ1367" s="45" t="str">
        <f>IFERROR(IF(ISNUMBER('Opsparede løndele dec21-feb22'!K1365),AI1367+'Opsparede løndele dec21-feb22'!K1365,AI1367),"")</f>
        <v/>
      </c>
    </row>
    <row r="1368" spans="1:36" x14ac:dyDescent="0.25">
      <c r="A1368" s="50" t="str">
        <f t="shared" si="420"/>
        <v/>
      </c>
      <c r="B1368" s="5"/>
      <c r="C1368" s="6"/>
      <c r="D1368" s="7"/>
      <c r="E1368" s="8"/>
      <c r="F1368" s="8"/>
      <c r="G1368" s="58" t="str">
        <f t="shared" si="422"/>
        <v/>
      </c>
      <c r="H1368" s="58" t="str">
        <f t="shared" si="422"/>
        <v/>
      </c>
      <c r="I1368" s="58" t="str">
        <f t="shared" si="422"/>
        <v/>
      </c>
      <c r="K1368" s="100" t="str">
        <f t="shared" si="418"/>
        <v/>
      </c>
      <c r="U1368" s="101"/>
      <c r="V1368" s="63" t="str">
        <f t="shared" si="408"/>
        <v/>
      </c>
      <c r="W1368" s="63" t="str">
        <f t="shared" si="409"/>
        <v/>
      </c>
      <c r="X1368" s="63" t="str">
        <f t="shared" si="410"/>
        <v/>
      </c>
      <c r="Y1368" s="63" t="str">
        <f t="shared" si="411"/>
        <v/>
      </c>
      <c r="Z1368" s="63" t="str">
        <f t="shared" si="412"/>
        <v/>
      </c>
      <c r="AA1368" s="63" t="str">
        <f t="shared" si="413"/>
        <v/>
      </c>
      <c r="AB1368" s="37"/>
      <c r="AC1368" s="37"/>
      <c r="AD1368" s="37"/>
      <c r="AE1368" s="82" t="str">
        <f t="shared" si="414"/>
        <v/>
      </c>
      <c r="AF1368" s="82" t="str">
        <f t="shared" si="415"/>
        <v/>
      </c>
      <c r="AG1368" s="82" t="str">
        <f t="shared" si="416"/>
        <v/>
      </c>
      <c r="AH1368" s="125" t="str">
        <f t="shared" si="419"/>
        <v/>
      </c>
      <c r="AI1368" s="64" t="str">
        <f t="shared" si="417"/>
        <v/>
      </c>
      <c r="AJ1368" s="45" t="str">
        <f>IFERROR(IF(ISNUMBER('Opsparede løndele dec21-feb22'!K1366),AI1368+'Opsparede løndele dec21-feb22'!K1366,AI1368),"")</f>
        <v/>
      </c>
    </row>
    <row r="1369" spans="1:36" x14ac:dyDescent="0.25">
      <c r="A1369" s="50" t="str">
        <f t="shared" si="420"/>
        <v/>
      </c>
      <c r="B1369" s="5"/>
      <c r="C1369" s="6"/>
      <c r="D1369" s="7"/>
      <c r="E1369" s="8"/>
      <c r="F1369" s="8"/>
      <c r="G1369" s="58" t="str">
        <f t="shared" si="422"/>
        <v/>
      </c>
      <c r="H1369" s="58" t="str">
        <f t="shared" si="422"/>
        <v/>
      </c>
      <c r="I1369" s="58" t="str">
        <f t="shared" si="422"/>
        <v/>
      </c>
      <c r="K1369" s="100" t="str">
        <f t="shared" si="418"/>
        <v/>
      </c>
      <c r="U1369" s="101"/>
      <c r="V1369" s="63" t="str">
        <f t="shared" si="408"/>
        <v/>
      </c>
      <c r="W1369" s="63" t="str">
        <f t="shared" si="409"/>
        <v/>
      </c>
      <c r="X1369" s="63" t="str">
        <f t="shared" si="410"/>
        <v/>
      </c>
      <c r="Y1369" s="63" t="str">
        <f t="shared" si="411"/>
        <v/>
      </c>
      <c r="Z1369" s="63" t="str">
        <f t="shared" si="412"/>
        <v/>
      </c>
      <c r="AA1369" s="63" t="str">
        <f t="shared" si="413"/>
        <v/>
      </c>
      <c r="AB1369" s="37"/>
      <c r="AC1369" s="37"/>
      <c r="AD1369" s="37"/>
      <c r="AE1369" s="82" t="str">
        <f t="shared" si="414"/>
        <v/>
      </c>
      <c r="AF1369" s="82" t="str">
        <f t="shared" si="415"/>
        <v/>
      </c>
      <c r="AG1369" s="82" t="str">
        <f t="shared" si="416"/>
        <v/>
      </c>
      <c r="AH1369" s="125" t="str">
        <f t="shared" si="419"/>
        <v/>
      </c>
      <c r="AI1369" s="64" t="str">
        <f t="shared" si="417"/>
        <v/>
      </c>
      <c r="AJ1369" s="45" t="str">
        <f>IFERROR(IF(ISNUMBER('Opsparede løndele dec21-feb22'!K1367),AI1369+'Opsparede løndele dec21-feb22'!K1367,AI1369),"")</f>
        <v/>
      </c>
    </row>
    <row r="1370" spans="1:36" x14ac:dyDescent="0.25">
      <c r="A1370" s="50" t="str">
        <f t="shared" si="420"/>
        <v/>
      </c>
      <c r="B1370" s="5"/>
      <c r="C1370" s="6"/>
      <c r="D1370" s="7"/>
      <c r="E1370" s="8"/>
      <c r="F1370" s="8"/>
      <c r="G1370" s="58" t="str">
        <f t="shared" si="422"/>
        <v/>
      </c>
      <c r="H1370" s="58" t="str">
        <f t="shared" si="422"/>
        <v/>
      </c>
      <c r="I1370" s="58" t="str">
        <f t="shared" si="422"/>
        <v/>
      </c>
      <c r="K1370" s="100" t="str">
        <f t="shared" si="418"/>
        <v/>
      </c>
      <c r="U1370" s="101"/>
      <c r="V1370" s="63" t="str">
        <f t="shared" si="408"/>
        <v/>
      </c>
      <c r="W1370" s="63" t="str">
        <f t="shared" si="409"/>
        <v/>
      </c>
      <c r="X1370" s="63" t="str">
        <f t="shared" si="410"/>
        <v/>
      </c>
      <c r="Y1370" s="63" t="str">
        <f t="shared" si="411"/>
        <v/>
      </c>
      <c r="Z1370" s="63" t="str">
        <f t="shared" si="412"/>
        <v/>
      </c>
      <c r="AA1370" s="63" t="str">
        <f t="shared" si="413"/>
        <v/>
      </c>
      <c r="AB1370" s="37"/>
      <c r="AC1370" s="37"/>
      <c r="AD1370" s="37"/>
      <c r="AE1370" s="82" t="str">
        <f t="shared" si="414"/>
        <v/>
      </c>
      <c r="AF1370" s="82" t="str">
        <f t="shared" si="415"/>
        <v/>
      </c>
      <c r="AG1370" s="82" t="str">
        <f t="shared" si="416"/>
        <v/>
      </c>
      <c r="AH1370" s="125" t="str">
        <f t="shared" si="419"/>
        <v/>
      </c>
      <c r="AI1370" s="64" t="str">
        <f t="shared" si="417"/>
        <v/>
      </c>
      <c r="AJ1370" s="45" t="str">
        <f>IFERROR(IF(ISNUMBER('Opsparede løndele dec21-feb22'!K1368),AI1370+'Opsparede løndele dec21-feb22'!K1368,AI1370),"")</f>
        <v/>
      </c>
    </row>
    <row r="1371" spans="1:36" x14ac:dyDescent="0.25">
      <c r="A1371" s="50" t="str">
        <f t="shared" si="420"/>
        <v/>
      </c>
      <c r="B1371" s="5"/>
      <c r="C1371" s="6"/>
      <c r="D1371" s="7"/>
      <c r="E1371" s="8"/>
      <c r="F1371" s="8"/>
      <c r="G1371" s="58" t="str">
        <f t="shared" si="422"/>
        <v/>
      </c>
      <c r="H1371" s="58" t="str">
        <f t="shared" si="422"/>
        <v/>
      </c>
      <c r="I1371" s="58" t="str">
        <f t="shared" si="422"/>
        <v/>
      </c>
      <c r="K1371" s="100" t="str">
        <f t="shared" si="418"/>
        <v/>
      </c>
      <c r="U1371" s="101"/>
      <c r="V1371" s="63" t="str">
        <f t="shared" si="408"/>
        <v/>
      </c>
      <c r="W1371" s="63" t="str">
        <f t="shared" si="409"/>
        <v/>
      </c>
      <c r="X1371" s="63" t="str">
        <f t="shared" si="410"/>
        <v/>
      </c>
      <c r="Y1371" s="63" t="str">
        <f t="shared" si="411"/>
        <v/>
      </c>
      <c r="Z1371" s="63" t="str">
        <f t="shared" si="412"/>
        <v/>
      </c>
      <c r="AA1371" s="63" t="str">
        <f t="shared" si="413"/>
        <v/>
      </c>
      <c r="AB1371" s="37"/>
      <c r="AC1371" s="37"/>
      <c r="AD1371" s="37"/>
      <c r="AE1371" s="82" t="str">
        <f t="shared" si="414"/>
        <v/>
      </c>
      <c r="AF1371" s="82" t="str">
        <f t="shared" si="415"/>
        <v/>
      </c>
      <c r="AG1371" s="82" t="str">
        <f t="shared" si="416"/>
        <v/>
      </c>
      <c r="AH1371" s="125" t="str">
        <f t="shared" si="419"/>
        <v/>
      </c>
      <c r="AI1371" s="64" t="str">
        <f t="shared" si="417"/>
        <v/>
      </c>
      <c r="AJ1371" s="45" t="str">
        <f>IFERROR(IF(ISNUMBER('Opsparede løndele dec21-feb22'!K1369),AI1371+'Opsparede løndele dec21-feb22'!K1369,AI1371),"")</f>
        <v/>
      </c>
    </row>
    <row r="1372" spans="1:36" x14ac:dyDescent="0.25">
      <c r="A1372" s="50" t="str">
        <f t="shared" si="420"/>
        <v/>
      </c>
      <c r="B1372" s="5"/>
      <c r="C1372" s="6"/>
      <c r="D1372" s="7"/>
      <c r="E1372" s="8"/>
      <c r="F1372" s="8"/>
      <c r="G1372" s="58" t="str">
        <f t="shared" si="422"/>
        <v/>
      </c>
      <c r="H1372" s="58" t="str">
        <f t="shared" si="422"/>
        <v/>
      </c>
      <c r="I1372" s="58" t="str">
        <f t="shared" si="422"/>
        <v/>
      </c>
      <c r="K1372" s="100" t="str">
        <f t="shared" si="418"/>
        <v/>
      </c>
      <c r="U1372" s="101"/>
      <c r="V1372" s="63" t="str">
        <f t="shared" si="408"/>
        <v/>
      </c>
      <c r="W1372" s="63" t="str">
        <f t="shared" si="409"/>
        <v/>
      </c>
      <c r="X1372" s="63" t="str">
        <f t="shared" si="410"/>
        <v/>
      </c>
      <c r="Y1372" s="63" t="str">
        <f t="shared" si="411"/>
        <v/>
      </c>
      <c r="Z1372" s="63" t="str">
        <f t="shared" si="412"/>
        <v/>
      </c>
      <c r="AA1372" s="63" t="str">
        <f t="shared" si="413"/>
        <v/>
      </c>
      <c r="AB1372" s="37"/>
      <c r="AC1372" s="37"/>
      <c r="AD1372" s="37"/>
      <c r="AE1372" s="82" t="str">
        <f t="shared" si="414"/>
        <v/>
      </c>
      <c r="AF1372" s="82" t="str">
        <f t="shared" si="415"/>
        <v/>
      </c>
      <c r="AG1372" s="82" t="str">
        <f t="shared" si="416"/>
        <v/>
      </c>
      <c r="AH1372" s="125" t="str">
        <f t="shared" si="419"/>
        <v/>
      </c>
      <c r="AI1372" s="64" t="str">
        <f t="shared" si="417"/>
        <v/>
      </c>
      <c r="AJ1372" s="45" t="str">
        <f>IFERROR(IF(ISNUMBER('Opsparede løndele dec21-feb22'!K1370),AI1372+'Opsparede løndele dec21-feb22'!K1370,AI1372),"")</f>
        <v/>
      </c>
    </row>
    <row r="1373" spans="1:36" x14ac:dyDescent="0.25">
      <c r="A1373" s="50" t="str">
        <f t="shared" si="420"/>
        <v/>
      </c>
      <c r="B1373" s="5"/>
      <c r="C1373" s="6"/>
      <c r="D1373" s="7"/>
      <c r="E1373" s="8"/>
      <c r="F1373" s="8"/>
      <c r="G1373" s="58" t="str">
        <f t="shared" si="422"/>
        <v/>
      </c>
      <c r="H1373" s="58" t="str">
        <f t="shared" si="422"/>
        <v/>
      </c>
      <c r="I1373" s="58" t="str">
        <f t="shared" si="422"/>
        <v/>
      </c>
      <c r="K1373" s="100" t="str">
        <f t="shared" si="418"/>
        <v/>
      </c>
      <c r="U1373" s="101"/>
      <c r="V1373" s="63" t="str">
        <f t="shared" si="408"/>
        <v/>
      </c>
      <c r="W1373" s="63" t="str">
        <f t="shared" si="409"/>
        <v/>
      </c>
      <c r="X1373" s="63" t="str">
        <f t="shared" si="410"/>
        <v/>
      </c>
      <c r="Y1373" s="63" t="str">
        <f t="shared" si="411"/>
        <v/>
      </c>
      <c r="Z1373" s="63" t="str">
        <f t="shared" si="412"/>
        <v/>
      </c>
      <c r="AA1373" s="63" t="str">
        <f t="shared" si="413"/>
        <v/>
      </c>
      <c r="AB1373" s="37"/>
      <c r="AC1373" s="37"/>
      <c r="AD1373" s="37"/>
      <c r="AE1373" s="82" t="str">
        <f t="shared" si="414"/>
        <v/>
      </c>
      <c r="AF1373" s="82" t="str">
        <f t="shared" si="415"/>
        <v/>
      </c>
      <c r="AG1373" s="82" t="str">
        <f t="shared" si="416"/>
        <v/>
      </c>
      <c r="AH1373" s="125" t="str">
        <f t="shared" si="419"/>
        <v/>
      </c>
      <c r="AI1373" s="64" t="str">
        <f t="shared" si="417"/>
        <v/>
      </c>
      <c r="AJ1373" s="45" t="str">
        <f>IFERROR(IF(ISNUMBER('Opsparede løndele dec21-feb22'!K1371),AI1373+'Opsparede løndele dec21-feb22'!K1371,AI1373),"")</f>
        <v/>
      </c>
    </row>
    <row r="1374" spans="1:36" x14ac:dyDescent="0.25">
      <c r="A1374" s="50" t="str">
        <f t="shared" si="420"/>
        <v/>
      </c>
      <c r="B1374" s="5"/>
      <c r="C1374" s="6"/>
      <c r="D1374" s="7"/>
      <c r="E1374" s="8"/>
      <c r="F1374" s="8"/>
      <c r="G1374" s="58" t="str">
        <f t="shared" si="422"/>
        <v/>
      </c>
      <c r="H1374" s="58" t="str">
        <f t="shared" si="422"/>
        <v/>
      </c>
      <c r="I1374" s="58" t="str">
        <f t="shared" si="422"/>
        <v/>
      </c>
      <c r="K1374" s="100" t="str">
        <f t="shared" si="418"/>
        <v/>
      </c>
      <c r="U1374" s="101"/>
      <c r="V1374" s="63" t="str">
        <f t="shared" si="408"/>
        <v/>
      </c>
      <c r="W1374" s="63" t="str">
        <f t="shared" si="409"/>
        <v/>
      </c>
      <c r="X1374" s="63" t="str">
        <f t="shared" si="410"/>
        <v/>
      </c>
      <c r="Y1374" s="63" t="str">
        <f t="shared" si="411"/>
        <v/>
      </c>
      <c r="Z1374" s="63" t="str">
        <f t="shared" si="412"/>
        <v/>
      </c>
      <c r="AA1374" s="63" t="str">
        <f t="shared" si="413"/>
        <v/>
      </c>
      <c r="AB1374" s="37"/>
      <c r="AC1374" s="37"/>
      <c r="AD1374" s="37"/>
      <c r="AE1374" s="82" t="str">
        <f t="shared" si="414"/>
        <v/>
      </c>
      <c r="AF1374" s="82" t="str">
        <f t="shared" si="415"/>
        <v/>
      </c>
      <c r="AG1374" s="82" t="str">
        <f t="shared" si="416"/>
        <v/>
      </c>
      <c r="AH1374" s="125" t="str">
        <f t="shared" si="419"/>
        <v/>
      </c>
      <c r="AI1374" s="64" t="str">
        <f t="shared" si="417"/>
        <v/>
      </c>
      <c r="AJ1374" s="45" t="str">
        <f>IFERROR(IF(ISNUMBER('Opsparede løndele dec21-feb22'!K1372),AI1374+'Opsparede løndele dec21-feb22'!K1372,AI1374),"")</f>
        <v/>
      </c>
    </row>
    <row r="1375" spans="1:36" x14ac:dyDescent="0.25">
      <c r="A1375" s="50" t="str">
        <f t="shared" si="420"/>
        <v/>
      </c>
      <c r="B1375" s="5"/>
      <c r="C1375" s="6"/>
      <c r="D1375" s="7"/>
      <c r="E1375" s="8"/>
      <c r="F1375" s="8"/>
      <c r="G1375" s="58" t="str">
        <f t="shared" si="422"/>
        <v/>
      </c>
      <c r="H1375" s="58" t="str">
        <f t="shared" si="422"/>
        <v/>
      </c>
      <c r="I1375" s="58" t="str">
        <f t="shared" si="422"/>
        <v/>
      </c>
      <c r="K1375" s="100" t="str">
        <f t="shared" si="418"/>
        <v/>
      </c>
      <c r="U1375" s="101"/>
      <c r="V1375" s="63" t="str">
        <f t="shared" si="408"/>
        <v/>
      </c>
      <c r="W1375" s="63" t="str">
        <f t="shared" si="409"/>
        <v/>
      </c>
      <c r="X1375" s="63" t="str">
        <f t="shared" si="410"/>
        <v/>
      </c>
      <c r="Y1375" s="63" t="str">
        <f t="shared" si="411"/>
        <v/>
      </c>
      <c r="Z1375" s="63" t="str">
        <f t="shared" si="412"/>
        <v/>
      </c>
      <c r="AA1375" s="63" t="str">
        <f t="shared" si="413"/>
        <v/>
      </c>
      <c r="AB1375" s="37"/>
      <c r="AC1375" s="37"/>
      <c r="AD1375" s="37"/>
      <c r="AE1375" s="82" t="str">
        <f t="shared" si="414"/>
        <v/>
      </c>
      <c r="AF1375" s="82" t="str">
        <f t="shared" si="415"/>
        <v/>
      </c>
      <c r="AG1375" s="82" t="str">
        <f t="shared" si="416"/>
        <v/>
      </c>
      <c r="AH1375" s="125" t="str">
        <f t="shared" si="419"/>
        <v/>
      </c>
      <c r="AI1375" s="64" t="str">
        <f t="shared" si="417"/>
        <v/>
      </c>
      <c r="AJ1375" s="45" t="str">
        <f>IFERROR(IF(ISNUMBER('Opsparede løndele dec21-feb22'!K1373),AI1375+'Opsparede løndele dec21-feb22'!K1373,AI1375),"")</f>
        <v/>
      </c>
    </row>
    <row r="1376" spans="1:36" x14ac:dyDescent="0.25">
      <c r="A1376" s="50" t="str">
        <f t="shared" si="420"/>
        <v/>
      </c>
      <c r="B1376" s="5"/>
      <c r="C1376" s="6"/>
      <c r="D1376" s="7"/>
      <c r="E1376" s="8"/>
      <c r="F1376" s="8"/>
      <c r="G1376" s="58" t="str">
        <f t="shared" si="422"/>
        <v/>
      </c>
      <c r="H1376" s="58" t="str">
        <f t="shared" si="422"/>
        <v/>
      </c>
      <c r="I1376" s="58" t="str">
        <f t="shared" si="422"/>
        <v/>
      </c>
      <c r="K1376" s="100" t="str">
        <f t="shared" si="418"/>
        <v/>
      </c>
      <c r="U1376" s="101"/>
      <c r="V1376" s="63" t="str">
        <f t="shared" si="408"/>
        <v/>
      </c>
      <c r="W1376" s="63" t="str">
        <f t="shared" si="409"/>
        <v/>
      </c>
      <c r="X1376" s="63" t="str">
        <f t="shared" si="410"/>
        <v/>
      </c>
      <c r="Y1376" s="63" t="str">
        <f t="shared" si="411"/>
        <v/>
      </c>
      <c r="Z1376" s="63" t="str">
        <f t="shared" si="412"/>
        <v/>
      </c>
      <c r="AA1376" s="63" t="str">
        <f t="shared" si="413"/>
        <v/>
      </c>
      <c r="AB1376" s="37"/>
      <c r="AC1376" s="37"/>
      <c r="AD1376" s="37"/>
      <c r="AE1376" s="82" t="str">
        <f t="shared" si="414"/>
        <v/>
      </c>
      <c r="AF1376" s="82" t="str">
        <f t="shared" si="415"/>
        <v/>
      </c>
      <c r="AG1376" s="82" t="str">
        <f t="shared" si="416"/>
        <v/>
      </c>
      <c r="AH1376" s="125" t="str">
        <f t="shared" si="419"/>
        <v/>
      </c>
      <c r="AI1376" s="64" t="str">
        <f t="shared" si="417"/>
        <v/>
      </c>
      <c r="AJ1376" s="45" t="str">
        <f>IFERROR(IF(ISNUMBER('Opsparede løndele dec21-feb22'!K1374),AI1376+'Opsparede løndele dec21-feb22'!K1374,AI1376),"")</f>
        <v/>
      </c>
    </row>
    <row r="1377" spans="1:36" x14ac:dyDescent="0.25">
      <c r="A1377" s="50" t="str">
        <f t="shared" si="420"/>
        <v/>
      </c>
      <c r="B1377" s="5"/>
      <c r="C1377" s="6"/>
      <c r="D1377" s="7"/>
      <c r="E1377" s="8"/>
      <c r="F1377" s="8"/>
      <c r="G1377" s="58" t="str">
        <f t="shared" ref="G1377:I1386" si="423">IF(AND(ISNUMBER($E1377),ISNUMBER($F1377)),MAX(MIN(NETWORKDAYS(IF($E1377&lt;=VLOOKUP(G$6,Matrix_antal_dage,5,FALSE),VLOOKUP(G$6,Matrix_antal_dage,5,FALSE),$E1377),IF($F1377&gt;=VLOOKUP(G$6,Matrix_antal_dage,6,FALSE),VLOOKUP(G$6,Matrix_antal_dage,6,FALSE),$F1377),helligdage),VLOOKUP(G$6,Matrix_antal_dage,7,FALSE)),0),"")</f>
        <v/>
      </c>
      <c r="H1377" s="58" t="str">
        <f t="shared" si="423"/>
        <v/>
      </c>
      <c r="I1377" s="58" t="str">
        <f t="shared" si="423"/>
        <v/>
      </c>
      <c r="K1377" s="100" t="str">
        <f t="shared" si="418"/>
        <v/>
      </c>
      <c r="U1377" s="101"/>
      <c r="V1377" s="63" t="str">
        <f t="shared" si="408"/>
        <v/>
      </c>
      <c r="W1377" s="63" t="str">
        <f t="shared" si="409"/>
        <v/>
      </c>
      <c r="X1377" s="63" t="str">
        <f t="shared" si="410"/>
        <v/>
      </c>
      <c r="Y1377" s="63" t="str">
        <f t="shared" si="411"/>
        <v/>
      </c>
      <c r="Z1377" s="63" t="str">
        <f t="shared" si="412"/>
        <v/>
      </c>
      <c r="AA1377" s="63" t="str">
        <f t="shared" si="413"/>
        <v/>
      </c>
      <c r="AB1377" s="37"/>
      <c r="AC1377" s="37"/>
      <c r="AD1377" s="37"/>
      <c r="AE1377" s="82" t="str">
        <f t="shared" si="414"/>
        <v/>
      </c>
      <c r="AF1377" s="82" t="str">
        <f t="shared" si="415"/>
        <v/>
      </c>
      <c r="AG1377" s="82" t="str">
        <f t="shared" si="416"/>
        <v/>
      </c>
      <c r="AH1377" s="125" t="str">
        <f t="shared" si="419"/>
        <v/>
      </c>
      <c r="AI1377" s="64" t="str">
        <f t="shared" si="417"/>
        <v/>
      </c>
      <c r="AJ1377" s="45" t="str">
        <f>IFERROR(IF(ISNUMBER('Opsparede løndele dec21-feb22'!K1375),AI1377+'Opsparede løndele dec21-feb22'!K1375,AI1377),"")</f>
        <v/>
      </c>
    </row>
    <row r="1378" spans="1:36" x14ac:dyDescent="0.25">
      <c r="A1378" s="50" t="str">
        <f t="shared" si="420"/>
        <v/>
      </c>
      <c r="B1378" s="5"/>
      <c r="C1378" s="6"/>
      <c r="D1378" s="7"/>
      <c r="E1378" s="8"/>
      <c r="F1378" s="8"/>
      <c r="G1378" s="58" t="str">
        <f t="shared" si="423"/>
        <v/>
      </c>
      <c r="H1378" s="58" t="str">
        <f t="shared" si="423"/>
        <v/>
      </c>
      <c r="I1378" s="58" t="str">
        <f t="shared" si="423"/>
        <v/>
      </c>
      <c r="K1378" s="100" t="str">
        <f t="shared" si="418"/>
        <v/>
      </c>
      <c r="U1378" s="101"/>
      <c r="V1378" s="63" t="str">
        <f t="shared" si="408"/>
        <v/>
      </c>
      <c r="W1378" s="63" t="str">
        <f t="shared" si="409"/>
        <v/>
      </c>
      <c r="X1378" s="63" t="str">
        <f t="shared" si="410"/>
        <v/>
      </c>
      <c r="Y1378" s="63" t="str">
        <f t="shared" si="411"/>
        <v/>
      </c>
      <c r="Z1378" s="63" t="str">
        <f t="shared" si="412"/>
        <v/>
      </c>
      <c r="AA1378" s="63" t="str">
        <f t="shared" si="413"/>
        <v/>
      </c>
      <c r="AB1378" s="37"/>
      <c r="AC1378" s="37"/>
      <c r="AD1378" s="37"/>
      <c r="AE1378" s="82" t="str">
        <f t="shared" si="414"/>
        <v/>
      </c>
      <c r="AF1378" s="82" t="str">
        <f t="shared" si="415"/>
        <v/>
      </c>
      <c r="AG1378" s="82" t="str">
        <f t="shared" si="416"/>
        <v/>
      </c>
      <c r="AH1378" s="125" t="str">
        <f t="shared" si="419"/>
        <v/>
      </c>
      <c r="AI1378" s="64" t="str">
        <f t="shared" si="417"/>
        <v/>
      </c>
      <c r="AJ1378" s="45" t="str">
        <f>IFERROR(IF(ISNUMBER('Opsparede løndele dec21-feb22'!K1376),AI1378+'Opsparede løndele dec21-feb22'!K1376,AI1378),"")</f>
        <v/>
      </c>
    </row>
    <row r="1379" spans="1:36" x14ac:dyDescent="0.25">
      <c r="A1379" s="50" t="str">
        <f t="shared" si="420"/>
        <v/>
      </c>
      <c r="B1379" s="5"/>
      <c r="C1379" s="6"/>
      <c r="D1379" s="7"/>
      <c r="E1379" s="8"/>
      <c r="F1379" s="8"/>
      <c r="G1379" s="58" t="str">
        <f t="shared" si="423"/>
        <v/>
      </c>
      <c r="H1379" s="58" t="str">
        <f t="shared" si="423"/>
        <v/>
      </c>
      <c r="I1379" s="58" t="str">
        <f t="shared" si="423"/>
        <v/>
      </c>
      <c r="K1379" s="100" t="str">
        <f t="shared" si="418"/>
        <v/>
      </c>
      <c r="U1379" s="101"/>
      <c r="V1379" s="63" t="str">
        <f t="shared" si="408"/>
        <v/>
      </c>
      <c r="W1379" s="63" t="str">
        <f t="shared" si="409"/>
        <v/>
      </c>
      <c r="X1379" s="63" t="str">
        <f t="shared" si="410"/>
        <v/>
      </c>
      <c r="Y1379" s="63" t="str">
        <f t="shared" si="411"/>
        <v/>
      </c>
      <c r="Z1379" s="63" t="str">
        <f t="shared" si="412"/>
        <v/>
      </c>
      <c r="AA1379" s="63" t="str">
        <f t="shared" si="413"/>
        <v/>
      </c>
      <c r="AB1379" s="37"/>
      <c r="AC1379" s="37"/>
      <c r="AD1379" s="37"/>
      <c r="AE1379" s="82" t="str">
        <f t="shared" si="414"/>
        <v/>
      </c>
      <c r="AF1379" s="82" t="str">
        <f t="shared" si="415"/>
        <v/>
      </c>
      <c r="AG1379" s="82" t="str">
        <f t="shared" si="416"/>
        <v/>
      </c>
      <c r="AH1379" s="125" t="str">
        <f t="shared" si="419"/>
        <v/>
      </c>
      <c r="AI1379" s="64" t="str">
        <f t="shared" si="417"/>
        <v/>
      </c>
      <c r="AJ1379" s="45" t="str">
        <f>IFERROR(IF(ISNUMBER('Opsparede løndele dec21-feb22'!K1377),AI1379+'Opsparede løndele dec21-feb22'!K1377,AI1379),"")</f>
        <v/>
      </c>
    </row>
    <row r="1380" spans="1:36" x14ac:dyDescent="0.25">
      <c r="A1380" s="50" t="str">
        <f t="shared" si="420"/>
        <v/>
      </c>
      <c r="B1380" s="5"/>
      <c r="C1380" s="6"/>
      <c r="D1380" s="7"/>
      <c r="E1380" s="8"/>
      <c r="F1380" s="8"/>
      <c r="G1380" s="58" t="str">
        <f t="shared" si="423"/>
        <v/>
      </c>
      <c r="H1380" s="58" t="str">
        <f t="shared" si="423"/>
        <v/>
      </c>
      <c r="I1380" s="58" t="str">
        <f t="shared" si="423"/>
        <v/>
      </c>
      <c r="K1380" s="100" t="str">
        <f t="shared" si="418"/>
        <v/>
      </c>
      <c r="U1380" s="101"/>
      <c r="V1380" s="63" t="str">
        <f t="shared" si="408"/>
        <v/>
      </c>
      <c r="W1380" s="63" t="str">
        <f t="shared" si="409"/>
        <v/>
      </c>
      <c r="X1380" s="63" t="str">
        <f t="shared" si="410"/>
        <v/>
      </c>
      <c r="Y1380" s="63" t="str">
        <f t="shared" si="411"/>
        <v/>
      </c>
      <c r="Z1380" s="63" t="str">
        <f t="shared" si="412"/>
        <v/>
      </c>
      <c r="AA1380" s="63" t="str">
        <f t="shared" si="413"/>
        <v/>
      </c>
      <c r="AB1380" s="37"/>
      <c r="AC1380" s="37"/>
      <c r="AD1380" s="37"/>
      <c r="AE1380" s="82" t="str">
        <f t="shared" si="414"/>
        <v/>
      </c>
      <c r="AF1380" s="82" t="str">
        <f t="shared" si="415"/>
        <v/>
      </c>
      <c r="AG1380" s="82" t="str">
        <f t="shared" si="416"/>
        <v/>
      </c>
      <c r="AH1380" s="125" t="str">
        <f t="shared" si="419"/>
        <v/>
      </c>
      <c r="AI1380" s="64" t="str">
        <f t="shared" si="417"/>
        <v/>
      </c>
      <c r="AJ1380" s="45" t="str">
        <f>IFERROR(IF(ISNUMBER('Opsparede løndele dec21-feb22'!K1378),AI1380+'Opsparede løndele dec21-feb22'!K1378,AI1380),"")</f>
        <v/>
      </c>
    </row>
    <row r="1381" spans="1:36" x14ac:dyDescent="0.25">
      <c r="A1381" s="50" t="str">
        <f t="shared" si="420"/>
        <v/>
      </c>
      <c r="B1381" s="5"/>
      <c r="C1381" s="6"/>
      <c r="D1381" s="7"/>
      <c r="E1381" s="8"/>
      <c r="F1381" s="8"/>
      <c r="G1381" s="58" t="str">
        <f t="shared" si="423"/>
        <v/>
      </c>
      <c r="H1381" s="58" t="str">
        <f t="shared" si="423"/>
        <v/>
      </c>
      <c r="I1381" s="58" t="str">
        <f t="shared" si="423"/>
        <v/>
      </c>
      <c r="K1381" s="100" t="str">
        <f t="shared" si="418"/>
        <v/>
      </c>
      <c r="U1381" s="101"/>
      <c r="V1381" s="63" t="str">
        <f t="shared" si="408"/>
        <v/>
      </c>
      <c r="W1381" s="63" t="str">
        <f t="shared" si="409"/>
        <v/>
      </c>
      <c r="X1381" s="63" t="str">
        <f t="shared" si="410"/>
        <v/>
      </c>
      <c r="Y1381" s="63" t="str">
        <f t="shared" si="411"/>
        <v/>
      </c>
      <c r="Z1381" s="63" t="str">
        <f t="shared" si="412"/>
        <v/>
      </c>
      <c r="AA1381" s="63" t="str">
        <f t="shared" si="413"/>
        <v/>
      </c>
      <c r="AB1381" s="37"/>
      <c r="AC1381" s="37"/>
      <c r="AD1381" s="37"/>
      <c r="AE1381" s="82" t="str">
        <f t="shared" si="414"/>
        <v/>
      </c>
      <c r="AF1381" s="82" t="str">
        <f t="shared" si="415"/>
        <v/>
      </c>
      <c r="AG1381" s="82" t="str">
        <f t="shared" si="416"/>
        <v/>
      </c>
      <c r="AH1381" s="125" t="str">
        <f t="shared" si="419"/>
        <v/>
      </c>
      <c r="AI1381" s="64" t="str">
        <f t="shared" si="417"/>
        <v/>
      </c>
      <c r="AJ1381" s="45" t="str">
        <f>IFERROR(IF(ISNUMBER('Opsparede løndele dec21-feb22'!K1379),AI1381+'Opsparede løndele dec21-feb22'!K1379,AI1381),"")</f>
        <v/>
      </c>
    </row>
    <row r="1382" spans="1:36" x14ac:dyDescent="0.25">
      <c r="A1382" s="50" t="str">
        <f t="shared" si="420"/>
        <v/>
      </c>
      <c r="B1382" s="5"/>
      <c r="C1382" s="6"/>
      <c r="D1382" s="7"/>
      <c r="E1382" s="8"/>
      <c r="F1382" s="8"/>
      <c r="G1382" s="58" t="str">
        <f t="shared" si="423"/>
        <v/>
      </c>
      <c r="H1382" s="58" t="str">
        <f t="shared" si="423"/>
        <v/>
      </c>
      <c r="I1382" s="58" t="str">
        <f t="shared" si="423"/>
        <v/>
      </c>
      <c r="K1382" s="100" t="str">
        <f t="shared" si="418"/>
        <v/>
      </c>
      <c r="U1382" s="101"/>
      <c r="V1382" s="63" t="str">
        <f t="shared" si="408"/>
        <v/>
      </c>
      <c r="W1382" s="63" t="str">
        <f t="shared" si="409"/>
        <v/>
      </c>
      <c r="X1382" s="63" t="str">
        <f t="shared" si="410"/>
        <v/>
      </c>
      <c r="Y1382" s="63" t="str">
        <f t="shared" si="411"/>
        <v/>
      </c>
      <c r="Z1382" s="63" t="str">
        <f t="shared" si="412"/>
        <v/>
      </c>
      <c r="AA1382" s="63" t="str">
        <f t="shared" si="413"/>
        <v/>
      </c>
      <c r="AB1382" s="37"/>
      <c r="AC1382" s="37"/>
      <c r="AD1382" s="37"/>
      <c r="AE1382" s="82" t="str">
        <f t="shared" si="414"/>
        <v/>
      </c>
      <c r="AF1382" s="82" t="str">
        <f t="shared" si="415"/>
        <v/>
      </c>
      <c r="AG1382" s="82" t="str">
        <f t="shared" si="416"/>
        <v/>
      </c>
      <c r="AH1382" s="125" t="str">
        <f t="shared" si="419"/>
        <v/>
      </c>
      <c r="AI1382" s="64" t="str">
        <f t="shared" si="417"/>
        <v/>
      </c>
      <c r="AJ1382" s="45" t="str">
        <f>IFERROR(IF(ISNUMBER('Opsparede løndele dec21-feb22'!K1380),AI1382+'Opsparede løndele dec21-feb22'!K1380,AI1382),"")</f>
        <v/>
      </c>
    </row>
    <row r="1383" spans="1:36" x14ac:dyDescent="0.25">
      <c r="A1383" s="50" t="str">
        <f t="shared" si="420"/>
        <v/>
      </c>
      <c r="B1383" s="5"/>
      <c r="C1383" s="6"/>
      <c r="D1383" s="7"/>
      <c r="E1383" s="8"/>
      <c r="F1383" s="8"/>
      <c r="G1383" s="58" t="str">
        <f t="shared" si="423"/>
        <v/>
      </c>
      <c r="H1383" s="58" t="str">
        <f t="shared" si="423"/>
        <v/>
      </c>
      <c r="I1383" s="58" t="str">
        <f t="shared" si="423"/>
        <v/>
      </c>
      <c r="K1383" s="100" t="str">
        <f t="shared" si="418"/>
        <v/>
      </c>
      <c r="U1383" s="101"/>
      <c r="V1383" s="63" t="str">
        <f t="shared" si="408"/>
        <v/>
      </c>
      <c r="W1383" s="63" t="str">
        <f t="shared" si="409"/>
        <v/>
      </c>
      <c r="X1383" s="63" t="str">
        <f t="shared" si="410"/>
        <v/>
      </c>
      <c r="Y1383" s="63" t="str">
        <f t="shared" si="411"/>
        <v/>
      </c>
      <c r="Z1383" s="63" t="str">
        <f t="shared" si="412"/>
        <v/>
      </c>
      <c r="AA1383" s="63" t="str">
        <f t="shared" si="413"/>
        <v/>
      </c>
      <c r="AB1383" s="37"/>
      <c r="AC1383" s="37"/>
      <c r="AD1383" s="37"/>
      <c r="AE1383" s="82" t="str">
        <f t="shared" si="414"/>
        <v/>
      </c>
      <c r="AF1383" s="82" t="str">
        <f t="shared" si="415"/>
        <v/>
      </c>
      <c r="AG1383" s="82" t="str">
        <f t="shared" si="416"/>
        <v/>
      </c>
      <c r="AH1383" s="125" t="str">
        <f t="shared" si="419"/>
        <v/>
      </c>
      <c r="AI1383" s="64" t="str">
        <f t="shared" si="417"/>
        <v/>
      </c>
      <c r="AJ1383" s="45" t="str">
        <f>IFERROR(IF(ISNUMBER('Opsparede løndele dec21-feb22'!K1381),AI1383+'Opsparede løndele dec21-feb22'!K1381,AI1383),"")</f>
        <v/>
      </c>
    </row>
    <row r="1384" spans="1:36" x14ac:dyDescent="0.25">
      <c r="A1384" s="50" t="str">
        <f t="shared" si="420"/>
        <v/>
      </c>
      <c r="B1384" s="5"/>
      <c r="C1384" s="6"/>
      <c r="D1384" s="7"/>
      <c r="E1384" s="8"/>
      <c r="F1384" s="8"/>
      <c r="G1384" s="58" t="str">
        <f t="shared" si="423"/>
        <v/>
      </c>
      <c r="H1384" s="58" t="str">
        <f t="shared" si="423"/>
        <v/>
      </c>
      <c r="I1384" s="58" t="str">
        <f t="shared" si="423"/>
        <v/>
      </c>
      <c r="K1384" s="100" t="str">
        <f t="shared" si="418"/>
        <v/>
      </c>
      <c r="U1384" s="101"/>
      <c r="V1384" s="63" t="str">
        <f t="shared" si="408"/>
        <v/>
      </c>
      <c r="W1384" s="63" t="str">
        <f t="shared" si="409"/>
        <v/>
      </c>
      <c r="X1384" s="63" t="str">
        <f t="shared" si="410"/>
        <v/>
      </c>
      <c r="Y1384" s="63" t="str">
        <f t="shared" si="411"/>
        <v/>
      </c>
      <c r="Z1384" s="63" t="str">
        <f t="shared" si="412"/>
        <v/>
      </c>
      <c r="AA1384" s="63" t="str">
        <f t="shared" si="413"/>
        <v/>
      </c>
      <c r="AB1384" s="37"/>
      <c r="AC1384" s="37"/>
      <c r="AD1384" s="37"/>
      <c r="AE1384" s="82" t="str">
        <f t="shared" si="414"/>
        <v/>
      </c>
      <c r="AF1384" s="82" t="str">
        <f t="shared" si="415"/>
        <v/>
      </c>
      <c r="AG1384" s="82" t="str">
        <f t="shared" si="416"/>
        <v/>
      </c>
      <c r="AH1384" s="125" t="str">
        <f t="shared" si="419"/>
        <v/>
      </c>
      <c r="AI1384" s="64" t="str">
        <f t="shared" si="417"/>
        <v/>
      </c>
      <c r="AJ1384" s="45" t="str">
        <f>IFERROR(IF(ISNUMBER('Opsparede løndele dec21-feb22'!K1382),AI1384+'Opsparede løndele dec21-feb22'!K1382,AI1384),"")</f>
        <v/>
      </c>
    </row>
    <row r="1385" spans="1:36" x14ac:dyDescent="0.25">
      <c r="A1385" s="50" t="str">
        <f t="shared" si="420"/>
        <v/>
      </c>
      <c r="B1385" s="5"/>
      <c r="C1385" s="6"/>
      <c r="D1385" s="7"/>
      <c r="E1385" s="8"/>
      <c r="F1385" s="8"/>
      <c r="G1385" s="58" t="str">
        <f t="shared" si="423"/>
        <v/>
      </c>
      <c r="H1385" s="58" t="str">
        <f t="shared" si="423"/>
        <v/>
      </c>
      <c r="I1385" s="58" t="str">
        <f t="shared" si="423"/>
        <v/>
      </c>
      <c r="K1385" s="100" t="str">
        <f t="shared" si="418"/>
        <v/>
      </c>
      <c r="U1385" s="101"/>
      <c r="V1385" s="63" t="str">
        <f t="shared" si="408"/>
        <v/>
      </c>
      <c r="W1385" s="63" t="str">
        <f t="shared" si="409"/>
        <v/>
      </c>
      <c r="X1385" s="63" t="str">
        <f t="shared" si="410"/>
        <v/>
      </c>
      <c r="Y1385" s="63" t="str">
        <f t="shared" si="411"/>
        <v/>
      </c>
      <c r="Z1385" s="63" t="str">
        <f t="shared" si="412"/>
        <v/>
      </c>
      <c r="AA1385" s="63" t="str">
        <f t="shared" si="413"/>
        <v/>
      </c>
      <c r="AB1385" s="37"/>
      <c r="AC1385" s="37"/>
      <c r="AD1385" s="37"/>
      <c r="AE1385" s="82" t="str">
        <f t="shared" si="414"/>
        <v/>
      </c>
      <c r="AF1385" s="82" t="str">
        <f t="shared" si="415"/>
        <v/>
      </c>
      <c r="AG1385" s="82" t="str">
        <f t="shared" si="416"/>
        <v/>
      </c>
      <c r="AH1385" s="125" t="str">
        <f t="shared" si="419"/>
        <v/>
      </c>
      <c r="AI1385" s="64" t="str">
        <f t="shared" si="417"/>
        <v/>
      </c>
      <c r="AJ1385" s="45" t="str">
        <f>IFERROR(IF(ISNUMBER('Opsparede løndele dec21-feb22'!K1383),AI1385+'Opsparede løndele dec21-feb22'!K1383,AI1385),"")</f>
        <v/>
      </c>
    </row>
    <row r="1386" spans="1:36" x14ac:dyDescent="0.25">
      <c r="A1386" s="50" t="str">
        <f t="shared" si="420"/>
        <v/>
      </c>
      <c r="B1386" s="5"/>
      <c r="C1386" s="6"/>
      <c r="D1386" s="7"/>
      <c r="E1386" s="8"/>
      <c r="F1386" s="8"/>
      <c r="G1386" s="58" t="str">
        <f t="shared" si="423"/>
        <v/>
      </c>
      <c r="H1386" s="58" t="str">
        <f t="shared" si="423"/>
        <v/>
      </c>
      <c r="I1386" s="58" t="str">
        <f t="shared" si="423"/>
        <v/>
      </c>
      <c r="K1386" s="100" t="str">
        <f t="shared" si="418"/>
        <v/>
      </c>
      <c r="U1386" s="101"/>
      <c r="V1386" s="63" t="str">
        <f t="shared" si="408"/>
        <v/>
      </c>
      <c r="W1386" s="63" t="str">
        <f t="shared" si="409"/>
        <v/>
      </c>
      <c r="X1386" s="63" t="str">
        <f t="shared" si="410"/>
        <v/>
      </c>
      <c r="Y1386" s="63" t="str">
        <f t="shared" si="411"/>
        <v/>
      </c>
      <c r="Z1386" s="63" t="str">
        <f t="shared" si="412"/>
        <v/>
      </c>
      <c r="AA1386" s="63" t="str">
        <f t="shared" si="413"/>
        <v/>
      </c>
      <c r="AB1386" s="37"/>
      <c r="AC1386" s="37"/>
      <c r="AD1386" s="37"/>
      <c r="AE1386" s="82" t="str">
        <f t="shared" si="414"/>
        <v/>
      </c>
      <c r="AF1386" s="82" t="str">
        <f t="shared" si="415"/>
        <v/>
      </c>
      <c r="AG1386" s="82" t="str">
        <f t="shared" si="416"/>
        <v/>
      </c>
      <c r="AH1386" s="125" t="str">
        <f t="shared" si="419"/>
        <v/>
      </c>
      <c r="AI1386" s="64" t="str">
        <f t="shared" si="417"/>
        <v/>
      </c>
      <c r="AJ1386" s="45" t="str">
        <f>IFERROR(IF(ISNUMBER('Opsparede løndele dec21-feb22'!K1384),AI1386+'Opsparede løndele dec21-feb22'!K1384,AI1386),"")</f>
        <v/>
      </c>
    </row>
    <row r="1387" spans="1:36" x14ac:dyDescent="0.25">
      <c r="A1387" s="50" t="str">
        <f t="shared" si="420"/>
        <v/>
      </c>
      <c r="B1387" s="5"/>
      <c r="C1387" s="6"/>
      <c r="D1387" s="7"/>
      <c r="E1387" s="8"/>
      <c r="F1387" s="8"/>
      <c r="G1387" s="58" t="str">
        <f t="shared" ref="G1387:I1396" si="424">IF(AND(ISNUMBER($E1387),ISNUMBER($F1387)),MAX(MIN(NETWORKDAYS(IF($E1387&lt;=VLOOKUP(G$6,Matrix_antal_dage,5,FALSE),VLOOKUP(G$6,Matrix_antal_dage,5,FALSE),$E1387),IF($F1387&gt;=VLOOKUP(G$6,Matrix_antal_dage,6,FALSE),VLOOKUP(G$6,Matrix_antal_dage,6,FALSE),$F1387),helligdage),VLOOKUP(G$6,Matrix_antal_dage,7,FALSE)),0),"")</f>
        <v/>
      </c>
      <c r="H1387" s="58" t="str">
        <f t="shared" si="424"/>
        <v/>
      </c>
      <c r="I1387" s="58" t="str">
        <f t="shared" si="424"/>
        <v/>
      </c>
      <c r="K1387" s="100" t="str">
        <f t="shared" si="418"/>
        <v/>
      </c>
      <c r="U1387" s="101"/>
      <c r="V1387" s="63" t="str">
        <f t="shared" si="408"/>
        <v/>
      </c>
      <c r="W1387" s="63" t="str">
        <f t="shared" si="409"/>
        <v/>
      </c>
      <c r="X1387" s="63" t="str">
        <f t="shared" si="410"/>
        <v/>
      </c>
      <c r="Y1387" s="63" t="str">
        <f t="shared" si="411"/>
        <v/>
      </c>
      <c r="Z1387" s="63" t="str">
        <f t="shared" si="412"/>
        <v/>
      </c>
      <c r="AA1387" s="63" t="str">
        <f t="shared" si="413"/>
        <v/>
      </c>
      <c r="AB1387" s="37"/>
      <c r="AC1387" s="37"/>
      <c r="AD1387" s="37"/>
      <c r="AE1387" s="82" t="str">
        <f t="shared" si="414"/>
        <v/>
      </c>
      <c r="AF1387" s="82" t="str">
        <f t="shared" si="415"/>
        <v/>
      </c>
      <c r="AG1387" s="82" t="str">
        <f t="shared" si="416"/>
        <v/>
      </c>
      <c r="AH1387" s="125" t="str">
        <f t="shared" si="419"/>
        <v/>
      </c>
      <c r="AI1387" s="64" t="str">
        <f t="shared" si="417"/>
        <v/>
      </c>
      <c r="AJ1387" s="45" t="str">
        <f>IFERROR(IF(ISNUMBER('Opsparede løndele dec21-feb22'!K1385),AI1387+'Opsparede løndele dec21-feb22'!K1385,AI1387),"")</f>
        <v/>
      </c>
    </row>
    <row r="1388" spans="1:36" x14ac:dyDescent="0.25">
      <c r="A1388" s="50" t="str">
        <f t="shared" si="420"/>
        <v/>
      </c>
      <c r="B1388" s="5"/>
      <c r="C1388" s="6"/>
      <c r="D1388" s="7"/>
      <c r="E1388" s="8"/>
      <c r="F1388" s="8"/>
      <c r="G1388" s="58" t="str">
        <f t="shared" si="424"/>
        <v/>
      </c>
      <c r="H1388" s="58" t="str">
        <f t="shared" si="424"/>
        <v/>
      </c>
      <c r="I1388" s="58" t="str">
        <f t="shared" si="424"/>
        <v/>
      </c>
      <c r="K1388" s="100" t="str">
        <f t="shared" si="418"/>
        <v/>
      </c>
      <c r="U1388" s="101"/>
      <c r="V1388" s="63" t="str">
        <f t="shared" si="408"/>
        <v/>
      </c>
      <c r="W1388" s="63" t="str">
        <f t="shared" si="409"/>
        <v/>
      </c>
      <c r="X1388" s="63" t="str">
        <f t="shared" si="410"/>
        <v/>
      </c>
      <c r="Y1388" s="63" t="str">
        <f t="shared" si="411"/>
        <v/>
      </c>
      <c r="Z1388" s="63" t="str">
        <f t="shared" si="412"/>
        <v/>
      </c>
      <c r="AA1388" s="63" t="str">
        <f t="shared" si="413"/>
        <v/>
      </c>
      <c r="AB1388" s="37"/>
      <c r="AC1388" s="37"/>
      <c r="AD1388" s="37"/>
      <c r="AE1388" s="82" t="str">
        <f t="shared" si="414"/>
        <v/>
      </c>
      <c r="AF1388" s="82" t="str">
        <f t="shared" si="415"/>
        <v/>
      </c>
      <c r="AG1388" s="82" t="str">
        <f t="shared" si="416"/>
        <v/>
      </c>
      <c r="AH1388" s="125" t="str">
        <f t="shared" si="419"/>
        <v/>
      </c>
      <c r="AI1388" s="64" t="str">
        <f t="shared" si="417"/>
        <v/>
      </c>
      <c r="AJ1388" s="45" t="str">
        <f>IFERROR(IF(ISNUMBER('Opsparede løndele dec21-feb22'!K1386),AI1388+'Opsparede løndele dec21-feb22'!K1386,AI1388),"")</f>
        <v/>
      </c>
    </row>
    <row r="1389" spans="1:36" x14ac:dyDescent="0.25">
      <c r="A1389" s="50" t="str">
        <f t="shared" si="420"/>
        <v/>
      </c>
      <c r="B1389" s="5"/>
      <c r="C1389" s="6"/>
      <c r="D1389" s="7"/>
      <c r="E1389" s="8"/>
      <c r="F1389" s="8"/>
      <c r="G1389" s="58" t="str">
        <f t="shared" si="424"/>
        <v/>
      </c>
      <c r="H1389" s="58" t="str">
        <f t="shared" si="424"/>
        <v/>
      </c>
      <c r="I1389" s="58" t="str">
        <f t="shared" si="424"/>
        <v/>
      </c>
      <c r="K1389" s="100" t="str">
        <f t="shared" si="418"/>
        <v/>
      </c>
      <c r="U1389" s="101"/>
      <c r="V1389" s="63" t="str">
        <f t="shared" si="408"/>
        <v/>
      </c>
      <c r="W1389" s="63" t="str">
        <f t="shared" si="409"/>
        <v/>
      </c>
      <c r="X1389" s="63" t="str">
        <f t="shared" si="410"/>
        <v/>
      </c>
      <c r="Y1389" s="63" t="str">
        <f t="shared" si="411"/>
        <v/>
      </c>
      <c r="Z1389" s="63" t="str">
        <f t="shared" si="412"/>
        <v/>
      </c>
      <c r="AA1389" s="63" t="str">
        <f t="shared" si="413"/>
        <v/>
      </c>
      <c r="AB1389" s="37"/>
      <c r="AC1389" s="37"/>
      <c r="AD1389" s="37"/>
      <c r="AE1389" s="82" t="str">
        <f t="shared" si="414"/>
        <v/>
      </c>
      <c r="AF1389" s="82" t="str">
        <f t="shared" si="415"/>
        <v/>
      </c>
      <c r="AG1389" s="82" t="str">
        <f t="shared" si="416"/>
        <v/>
      </c>
      <c r="AH1389" s="125" t="str">
        <f t="shared" si="419"/>
        <v/>
      </c>
      <c r="AI1389" s="64" t="str">
        <f t="shared" si="417"/>
        <v/>
      </c>
      <c r="AJ1389" s="45" t="str">
        <f>IFERROR(IF(ISNUMBER('Opsparede løndele dec21-feb22'!K1387),AI1389+'Opsparede løndele dec21-feb22'!K1387,AI1389),"")</f>
        <v/>
      </c>
    </row>
    <row r="1390" spans="1:36" x14ac:dyDescent="0.25">
      <c r="A1390" s="50" t="str">
        <f t="shared" si="420"/>
        <v/>
      </c>
      <c r="B1390" s="5"/>
      <c r="C1390" s="6"/>
      <c r="D1390" s="7"/>
      <c r="E1390" s="8"/>
      <c r="F1390" s="8"/>
      <c r="G1390" s="58" t="str">
        <f t="shared" si="424"/>
        <v/>
      </c>
      <c r="H1390" s="58" t="str">
        <f t="shared" si="424"/>
        <v/>
      </c>
      <c r="I1390" s="58" t="str">
        <f t="shared" si="424"/>
        <v/>
      </c>
      <c r="K1390" s="100" t="str">
        <f t="shared" si="418"/>
        <v/>
      </c>
      <c r="U1390" s="101"/>
      <c r="V1390" s="63" t="str">
        <f t="shared" si="408"/>
        <v/>
      </c>
      <c r="W1390" s="63" t="str">
        <f t="shared" si="409"/>
        <v/>
      </c>
      <c r="X1390" s="63" t="str">
        <f t="shared" si="410"/>
        <v/>
      </c>
      <c r="Y1390" s="63" t="str">
        <f t="shared" si="411"/>
        <v/>
      </c>
      <c r="Z1390" s="63" t="str">
        <f t="shared" si="412"/>
        <v/>
      </c>
      <c r="AA1390" s="63" t="str">
        <f t="shared" si="413"/>
        <v/>
      </c>
      <c r="AB1390" s="37"/>
      <c r="AC1390" s="37"/>
      <c r="AD1390" s="37"/>
      <c r="AE1390" s="82" t="str">
        <f t="shared" si="414"/>
        <v/>
      </c>
      <c r="AF1390" s="82" t="str">
        <f t="shared" si="415"/>
        <v/>
      </c>
      <c r="AG1390" s="82" t="str">
        <f t="shared" si="416"/>
        <v/>
      </c>
      <c r="AH1390" s="125" t="str">
        <f t="shared" si="419"/>
        <v/>
      </c>
      <c r="AI1390" s="64" t="str">
        <f t="shared" si="417"/>
        <v/>
      </c>
      <c r="AJ1390" s="45" t="str">
        <f>IFERROR(IF(ISNUMBER('Opsparede løndele dec21-feb22'!K1388),AI1390+'Opsparede løndele dec21-feb22'!K1388,AI1390),"")</f>
        <v/>
      </c>
    </row>
    <row r="1391" spans="1:36" x14ac:dyDescent="0.25">
      <c r="A1391" s="50" t="str">
        <f t="shared" si="420"/>
        <v/>
      </c>
      <c r="B1391" s="5"/>
      <c r="C1391" s="6"/>
      <c r="D1391" s="7"/>
      <c r="E1391" s="8"/>
      <c r="F1391" s="8"/>
      <c r="G1391" s="58" t="str">
        <f t="shared" si="424"/>
        <v/>
      </c>
      <c r="H1391" s="58" t="str">
        <f t="shared" si="424"/>
        <v/>
      </c>
      <c r="I1391" s="58" t="str">
        <f t="shared" si="424"/>
        <v/>
      </c>
      <c r="K1391" s="100" t="str">
        <f t="shared" si="418"/>
        <v/>
      </c>
      <c r="U1391" s="101"/>
      <c r="V1391" s="63" t="str">
        <f t="shared" si="408"/>
        <v/>
      </c>
      <c r="W1391" s="63" t="str">
        <f t="shared" si="409"/>
        <v/>
      </c>
      <c r="X1391" s="63" t="str">
        <f t="shared" si="410"/>
        <v/>
      </c>
      <c r="Y1391" s="63" t="str">
        <f t="shared" si="411"/>
        <v/>
      </c>
      <c r="Z1391" s="63" t="str">
        <f t="shared" si="412"/>
        <v/>
      </c>
      <c r="AA1391" s="63" t="str">
        <f t="shared" si="413"/>
        <v/>
      </c>
      <c r="AB1391" s="37"/>
      <c r="AC1391" s="37"/>
      <c r="AD1391" s="37"/>
      <c r="AE1391" s="82" t="str">
        <f t="shared" si="414"/>
        <v/>
      </c>
      <c r="AF1391" s="82" t="str">
        <f t="shared" si="415"/>
        <v/>
      </c>
      <c r="AG1391" s="82" t="str">
        <f t="shared" si="416"/>
        <v/>
      </c>
      <c r="AH1391" s="125" t="str">
        <f t="shared" si="419"/>
        <v/>
      </c>
      <c r="AI1391" s="64" t="str">
        <f t="shared" si="417"/>
        <v/>
      </c>
      <c r="AJ1391" s="45" t="str">
        <f>IFERROR(IF(ISNUMBER('Opsparede løndele dec21-feb22'!K1389),AI1391+'Opsparede løndele dec21-feb22'!K1389,AI1391),"")</f>
        <v/>
      </c>
    </row>
    <row r="1392" spans="1:36" x14ac:dyDescent="0.25">
      <c r="A1392" s="50" t="str">
        <f t="shared" si="420"/>
        <v/>
      </c>
      <c r="B1392" s="5"/>
      <c r="C1392" s="6"/>
      <c r="D1392" s="7"/>
      <c r="E1392" s="8"/>
      <c r="F1392" s="8"/>
      <c r="G1392" s="58" t="str">
        <f t="shared" si="424"/>
        <v/>
      </c>
      <c r="H1392" s="58" t="str">
        <f t="shared" si="424"/>
        <v/>
      </c>
      <c r="I1392" s="58" t="str">
        <f t="shared" si="424"/>
        <v/>
      </c>
      <c r="K1392" s="100" t="str">
        <f t="shared" si="418"/>
        <v/>
      </c>
      <c r="U1392" s="101"/>
      <c r="V1392" s="63" t="str">
        <f t="shared" si="408"/>
        <v/>
      </c>
      <c r="W1392" s="63" t="str">
        <f t="shared" si="409"/>
        <v/>
      </c>
      <c r="X1392" s="63" t="str">
        <f t="shared" si="410"/>
        <v/>
      </c>
      <c r="Y1392" s="63" t="str">
        <f t="shared" si="411"/>
        <v/>
      </c>
      <c r="Z1392" s="63" t="str">
        <f t="shared" si="412"/>
        <v/>
      </c>
      <c r="AA1392" s="63" t="str">
        <f t="shared" si="413"/>
        <v/>
      </c>
      <c r="AB1392" s="37"/>
      <c r="AC1392" s="37"/>
      <c r="AD1392" s="37"/>
      <c r="AE1392" s="82" t="str">
        <f t="shared" si="414"/>
        <v/>
      </c>
      <c r="AF1392" s="82" t="str">
        <f t="shared" si="415"/>
        <v/>
      </c>
      <c r="AG1392" s="82" t="str">
        <f t="shared" si="416"/>
        <v/>
      </c>
      <c r="AH1392" s="125" t="str">
        <f t="shared" si="419"/>
        <v/>
      </c>
      <c r="AI1392" s="64" t="str">
        <f t="shared" si="417"/>
        <v/>
      </c>
      <c r="AJ1392" s="45" t="str">
        <f>IFERROR(IF(ISNUMBER('Opsparede løndele dec21-feb22'!K1390),AI1392+'Opsparede løndele dec21-feb22'!K1390,AI1392),"")</f>
        <v/>
      </c>
    </row>
    <row r="1393" spans="1:36" x14ac:dyDescent="0.25">
      <c r="A1393" s="50" t="str">
        <f t="shared" si="420"/>
        <v/>
      </c>
      <c r="B1393" s="5"/>
      <c r="C1393" s="6"/>
      <c r="D1393" s="7"/>
      <c r="E1393" s="8"/>
      <c r="F1393" s="8"/>
      <c r="G1393" s="58" t="str">
        <f t="shared" si="424"/>
        <v/>
      </c>
      <c r="H1393" s="58" t="str">
        <f t="shared" si="424"/>
        <v/>
      </c>
      <c r="I1393" s="58" t="str">
        <f t="shared" si="424"/>
        <v/>
      </c>
      <c r="K1393" s="100" t="str">
        <f t="shared" si="418"/>
        <v/>
      </c>
      <c r="U1393" s="101"/>
      <c r="V1393" s="63" t="str">
        <f t="shared" si="408"/>
        <v/>
      </c>
      <c r="W1393" s="63" t="str">
        <f t="shared" si="409"/>
        <v/>
      </c>
      <c r="X1393" s="63" t="str">
        <f t="shared" si="410"/>
        <v/>
      </c>
      <c r="Y1393" s="63" t="str">
        <f t="shared" si="411"/>
        <v/>
      </c>
      <c r="Z1393" s="63" t="str">
        <f t="shared" si="412"/>
        <v/>
      </c>
      <c r="AA1393" s="63" t="str">
        <f t="shared" si="413"/>
        <v/>
      </c>
      <c r="AB1393" s="37"/>
      <c r="AC1393" s="37"/>
      <c r="AD1393" s="37"/>
      <c r="AE1393" s="82" t="str">
        <f t="shared" si="414"/>
        <v/>
      </c>
      <c r="AF1393" s="82" t="str">
        <f t="shared" si="415"/>
        <v/>
      </c>
      <c r="AG1393" s="82" t="str">
        <f t="shared" si="416"/>
        <v/>
      </c>
      <c r="AH1393" s="125" t="str">
        <f t="shared" si="419"/>
        <v/>
      </c>
      <c r="AI1393" s="64" t="str">
        <f t="shared" si="417"/>
        <v/>
      </c>
      <c r="AJ1393" s="45" t="str">
        <f>IFERROR(IF(ISNUMBER('Opsparede løndele dec21-feb22'!K1391),AI1393+'Opsparede løndele dec21-feb22'!K1391,AI1393),"")</f>
        <v/>
      </c>
    </row>
    <row r="1394" spans="1:36" x14ac:dyDescent="0.25">
      <c r="A1394" s="50" t="str">
        <f t="shared" si="420"/>
        <v/>
      </c>
      <c r="B1394" s="5"/>
      <c r="C1394" s="6"/>
      <c r="D1394" s="7"/>
      <c r="E1394" s="8"/>
      <c r="F1394" s="8"/>
      <c r="G1394" s="58" t="str">
        <f t="shared" si="424"/>
        <v/>
      </c>
      <c r="H1394" s="58" t="str">
        <f t="shared" si="424"/>
        <v/>
      </c>
      <c r="I1394" s="58" t="str">
        <f t="shared" si="424"/>
        <v/>
      </c>
      <c r="K1394" s="100" t="str">
        <f t="shared" si="418"/>
        <v/>
      </c>
      <c r="U1394" s="101"/>
      <c r="V1394" s="63" t="str">
        <f t="shared" si="408"/>
        <v/>
      </c>
      <c r="W1394" s="63" t="str">
        <f t="shared" si="409"/>
        <v/>
      </c>
      <c r="X1394" s="63" t="str">
        <f t="shared" si="410"/>
        <v/>
      </c>
      <c r="Y1394" s="63" t="str">
        <f t="shared" si="411"/>
        <v/>
      </c>
      <c r="Z1394" s="63" t="str">
        <f t="shared" si="412"/>
        <v/>
      </c>
      <c r="AA1394" s="63" t="str">
        <f t="shared" si="413"/>
        <v/>
      </c>
      <c r="AB1394" s="37"/>
      <c r="AC1394" s="37"/>
      <c r="AD1394" s="37"/>
      <c r="AE1394" s="82" t="str">
        <f t="shared" si="414"/>
        <v/>
      </c>
      <c r="AF1394" s="82" t="str">
        <f t="shared" si="415"/>
        <v/>
      </c>
      <c r="AG1394" s="82" t="str">
        <f t="shared" si="416"/>
        <v/>
      </c>
      <c r="AH1394" s="125" t="str">
        <f t="shared" si="419"/>
        <v/>
      </c>
      <c r="AI1394" s="64" t="str">
        <f t="shared" si="417"/>
        <v/>
      </c>
      <c r="AJ1394" s="45" t="str">
        <f>IFERROR(IF(ISNUMBER('Opsparede løndele dec21-feb22'!K1392),AI1394+'Opsparede løndele dec21-feb22'!K1392,AI1394),"")</f>
        <v/>
      </c>
    </row>
    <row r="1395" spans="1:36" x14ac:dyDescent="0.25">
      <c r="A1395" s="50" t="str">
        <f t="shared" si="420"/>
        <v/>
      </c>
      <c r="B1395" s="5"/>
      <c r="C1395" s="6"/>
      <c r="D1395" s="7"/>
      <c r="E1395" s="8"/>
      <c r="F1395" s="8"/>
      <c r="G1395" s="58" t="str">
        <f t="shared" si="424"/>
        <v/>
      </c>
      <c r="H1395" s="58" t="str">
        <f t="shared" si="424"/>
        <v/>
      </c>
      <c r="I1395" s="58" t="str">
        <f t="shared" si="424"/>
        <v/>
      </c>
      <c r="K1395" s="100" t="str">
        <f t="shared" si="418"/>
        <v/>
      </c>
      <c r="U1395" s="101"/>
      <c r="V1395" s="63" t="str">
        <f t="shared" si="408"/>
        <v/>
      </c>
      <c r="W1395" s="63" t="str">
        <f t="shared" si="409"/>
        <v/>
      </c>
      <c r="X1395" s="63" t="str">
        <f t="shared" si="410"/>
        <v/>
      </c>
      <c r="Y1395" s="63" t="str">
        <f t="shared" si="411"/>
        <v/>
      </c>
      <c r="Z1395" s="63" t="str">
        <f t="shared" si="412"/>
        <v/>
      </c>
      <c r="AA1395" s="63" t="str">
        <f t="shared" si="413"/>
        <v/>
      </c>
      <c r="AB1395" s="37"/>
      <c r="AC1395" s="37"/>
      <c r="AD1395" s="37"/>
      <c r="AE1395" s="82" t="str">
        <f t="shared" si="414"/>
        <v/>
      </c>
      <c r="AF1395" s="82" t="str">
        <f t="shared" si="415"/>
        <v/>
      </c>
      <c r="AG1395" s="82" t="str">
        <f t="shared" si="416"/>
        <v/>
      </c>
      <c r="AH1395" s="125" t="str">
        <f t="shared" si="419"/>
        <v/>
      </c>
      <c r="AI1395" s="64" t="str">
        <f t="shared" si="417"/>
        <v/>
      </c>
      <c r="AJ1395" s="45" t="str">
        <f>IFERROR(IF(ISNUMBER('Opsparede løndele dec21-feb22'!K1393),AI1395+'Opsparede løndele dec21-feb22'!K1393,AI1395),"")</f>
        <v/>
      </c>
    </row>
    <row r="1396" spans="1:36" x14ac:dyDescent="0.25">
      <c r="A1396" s="50" t="str">
        <f t="shared" si="420"/>
        <v/>
      </c>
      <c r="B1396" s="5"/>
      <c r="C1396" s="6"/>
      <c r="D1396" s="7"/>
      <c r="E1396" s="8"/>
      <c r="F1396" s="8"/>
      <c r="G1396" s="58" t="str">
        <f t="shared" si="424"/>
        <v/>
      </c>
      <c r="H1396" s="58" t="str">
        <f t="shared" si="424"/>
        <v/>
      </c>
      <c r="I1396" s="58" t="str">
        <f t="shared" si="424"/>
        <v/>
      </c>
      <c r="K1396" s="100" t="str">
        <f t="shared" si="418"/>
        <v/>
      </c>
      <c r="U1396" s="101"/>
      <c r="V1396" s="63" t="str">
        <f t="shared" si="408"/>
        <v/>
      </c>
      <c r="W1396" s="63" t="str">
        <f t="shared" si="409"/>
        <v/>
      </c>
      <c r="X1396" s="63" t="str">
        <f t="shared" si="410"/>
        <v/>
      </c>
      <c r="Y1396" s="63" t="str">
        <f t="shared" si="411"/>
        <v/>
      </c>
      <c r="Z1396" s="63" t="str">
        <f t="shared" si="412"/>
        <v/>
      </c>
      <c r="AA1396" s="63" t="str">
        <f t="shared" si="413"/>
        <v/>
      </c>
      <c r="AB1396" s="37"/>
      <c r="AC1396" s="37"/>
      <c r="AD1396" s="37"/>
      <c r="AE1396" s="82" t="str">
        <f t="shared" si="414"/>
        <v/>
      </c>
      <c r="AF1396" s="82" t="str">
        <f t="shared" si="415"/>
        <v/>
      </c>
      <c r="AG1396" s="82" t="str">
        <f t="shared" si="416"/>
        <v/>
      </c>
      <c r="AH1396" s="125" t="str">
        <f t="shared" si="419"/>
        <v/>
      </c>
      <c r="AI1396" s="64" t="str">
        <f t="shared" si="417"/>
        <v/>
      </c>
      <c r="AJ1396" s="45" t="str">
        <f>IFERROR(IF(ISNUMBER('Opsparede løndele dec21-feb22'!K1394),AI1396+'Opsparede løndele dec21-feb22'!K1394,AI1396),"")</f>
        <v/>
      </c>
    </row>
    <row r="1397" spans="1:36" x14ac:dyDescent="0.25">
      <c r="A1397" s="50" t="str">
        <f t="shared" si="420"/>
        <v/>
      </c>
      <c r="B1397" s="5"/>
      <c r="C1397" s="6"/>
      <c r="D1397" s="7"/>
      <c r="E1397" s="8"/>
      <c r="F1397" s="8"/>
      <c r="G1397" s="58" t="str">
        <f t="shared" ref="G1397:I1406" si="425">IF(AND(ISNUMBER($E1397),ISNUMBER($F1397)),MAX(MIN(NETWORKDAYS(IF($E1397&lt;=VLOOKUP(G$6,Matrix_antal_dage,5,FALSE),VLOOKUP(G$6,Matrix_antal_dage,5,FALSE),$E1397),IF($F1397&gt;=VLOOKUP(G$6,Matrix_antal_dage,6,FALSE),VLOOKUP(G$6,Matrix_antal_dage,6,FALSE),$F1397),helligdage),VLOOKUP(G$6,Matrix_antal_dage,7,FALSE)),0),"")</f>
        <v/>
      </c>
      <c r="H1397" s="58" t="str">
        <f t="shared" si="425"/>
        <v/>
      </c>
      <c r="I1397" s="58" t="str">
        <f t="shared" si="425"/>
        <v/>
      </c>
      <c r="K1397" s="100" t="str">
        <f t="shared" si="418"/>
        <v/>
      </c>
      <c r="U1397" s="101"/>
      <c r="V1397" s="63" t="str">
        <f t="shared" si="408"/>
        <v/>
      </c>
      <c r="W1397" s="63" t="str">
        <f t="shared" si="409"/>
        <v/>
      </c>
      <c r="X1397" s="63" t="str">
        <f t="shared" si="410"/>
        <v/>
      </c>
      <c r="Y1397" s="63" t="str">
        <f t="shared" si="411"/>
        <v/>
      </c>
      <c r="Z1397" s="63" t="str">
        <f t="shared" si="412"/>
        <v/>
      </c>
      <c r="AA1397" s="63" t="str">
        <f t="shared" si="413"/>
        <v/>
      </c>
      <c r="AB1397" s="37"/>
      <c r="AC1397" s="37"/>
      <c r="AD1397" s="37"/>
      <c r="AE1397" s="82" t="str">
        <f t="shared" si="414"/>
        <v/>
      </c>
      <c r="AF1397" s="82" t="str">
        <f t="shared" si="415"/>
        <v/>
      </c>
      <c r="AG1397" s="82" t="str">
        <f t="shared" si="416"/>
        <v/>
      </c>
      <c r="AH1397" s="125" t="str">
        <f t="shared" si="419"/>
        <v/>
      </c>
      <c r="AI1397" s="64" t="str">
        <f t="shared" si="417"/>
        <v/>
      </c>
      <c r="AJ1397" s="45" t="str">
        <f>IFERROR(IF(ISNUMBER('Opsparede løndele dec21-feb22'!K1395),AI1397+'Opsparede løndele dec21-feb22'!K1395,AI1397),"")</f>
        <v/>
      </c>
    </row>
    <row r="1398" spans="1:36" x14ac:dyDescent="0.25">
      <c r="A1398" s="50" t="str">
        <f t="shared" si="420"/>
        <v/>
      </c>
      <c r="B1398" s="5"/>
      <c r="C1398" s="6"/>
      <c r="D1398" s="7"/>
      <c r="E1398" s="8"/>
      <c r="F1398" s="8"/>
      <c r="G1398" s="58" t="str">
        <f t="shared" si="425"/>
        <v/>
      </c>
      <c r="H1398" s="58" t="str">
        <f t="shared" si="425"/>
        <v/>
      </c>
      <c r="I1398" s="58" t="str">
        <f t="shared" si="425"/>
        <v/>
      </c>
      <c r="K1398" s="100" t="str">
        <f t="shared" si="418"/>
        <v/>
      </c>
      <c r="U1398" s="101"/>
      <c r="V1398" s="63" t="str">
        <f t="shared" si="408"/>
        <v/>
      </c>
      <c r="W1398" s="63" t="str">
        <f t="shared" si="409"/>
        <v/>
      </c>
      <c r="X1398" s="63" t="str">
        <f t="shared" si="410"/>
        <v/>
      </c>
      <c r="Y1398" s="63" t="str">
        <f t="shared" si="411"/>
        <v/>
      </c>
      <c r="Z1398" s="63" t="str">
        <f t="shared" si="412"/>
        <v/>
      </c>
      <c r="AA1398" s="63" t="str">
        <f t="shared" si="413"/>
        <v/>
      </c>
      <c r="AB1398" s="37"/>
      <c r="AC1398" s="37"/>
      <c r="AD1398" s="37"/>
      <c r="AE1398" s="82" t="str">
        <f t="shared" si="414"/>
        <v/>
      </c>
      <c r="AF1398" s="82" t="str">
        <f t="shared" si="415"/>
        <v/>
      </c>
      <c r="AG1398" s="82" t="str">
        <f t="shared" si="416"/>
        <v/>
      </c>
      <c r="AH1398" s="125" t="str">
        <f t="shared" si="419"/>
        <v/>
      </c>
      <c r="AI1398" s="64" t="str">
        <f t="shared" si="417"/>
        <v/>
      </c>
      <c r="AJ1398" s="45" t="str">
        <f>IFERROR(IF(ISNUMBER('Opsparede løndele dec21-feb22'!K1396),AI1398+'Opsparede løndele dec21-feb22'!K1396,AI1398),"")</f>
        <v/>
      </c>
    </row>
    <row r="1399" spans="1:36" x14ac:dyDescent="0.25">
      <c r="A1399" s="50" t="str">
        <f t="shared" si="420"/>
        <v/>
      </c>
      <c r="B1399" s="5"/>
      <c r="C1399" s="6"/>
      <c r="D1399" s="7"/>
      <c r="E1399" s="8"/>
      <c r="F1399" s="8"/>
      <c r="G1399" s="58" t="str">
        <f t="shared" si="425"/>
        <v/>
      </c>
      <c r="H1399" s="58" t="str">
        <f t="shared" si="425"/>
        <v/>
      </c>
      <c r="I1399" s="58" t="str">
        <f t="shared" si="425"/>
        <v/>
      </c>
      <c r="K1399" s="100" t="str">
        <f t="shared" si="418"/>
        <v/>
      </c>
      <c r="U1399" s="101"/>
      <c r="V1399" s="63" t="str">
        <f t="shared" si="408"/>
        <v/>
      </c>
      <c r="W1399" s="63" t="str">
        <f t="shared" si="409"/>
        <v/>
      </c>
      <c r="X1399" s="63" t="str">
        <f t="shared" si="410"/>
        <v/>
      </c>
      <c r="Y1399" s="63" t="str">
        <f t="shared" si="411"/>
        <v/>
      </c>
      <c r="Z1399" s="63" t="str">
        <f t="shared" si="412"/>
        <v/>
      </c>
      <c r="AA1399" s="63" t="str">
        <f t="shared" si="413"/>
        <v/>
      </c>
      <c r="AB1399" s="37"/>
      <c r="AC1399" s="37"/>
      <c r="AD1399" s="37"/>
      <c r="AE1399" s="82" t="str">
        <f t="shared" si="414"/>
        <v/>
      </c>
      <c r="AF1399" s="82" t="str">
        <f t="shared" si="415"/>
        <v/>
      </c>
      <c r="AG1399" s="82" t="str">
        <f t="shared" si="416"/>
        <v/>
      </c>
      <c r="AH1399" s="125" t="str">
        <f t="shared" si="419"/>
        <v/>
      </c>
      <c r="AI1399" s="64" t="str">
        <f t="shared" si="417"/>
        <v/>
      </c>
      <c r="AJ1399" s="45" t="str">
        <f>IFERROR(IF(ISNUMBER('Opsparede løndele dec21-feb22'!K1397),AI1399+'Opsparede løndele dec21-feb22'!K1397,AI1399),"")</f>
        <v/>
      </c>
    </row>
    <row r="1400" spans="1:36" x14ac:dyDescent="0.25">
      <c r="A1400" s="50" t="str">
        <f t="shared" si="420"/>
        <v/>
      </c>
      <c r="B1400" s="5"/>
      <c r="C1400" s="6"/>
      <c r="D1400" s="7"/>
      <c r="E1400" s="8"/>
      <c r="F1400" s="8"/>
      <c r="G1400" s="58" t="str">
        <f t="shared" si="425"/>
        <v/>
      </c>
      <c r="H1400" s="58" t="str">
        <f t="shared" si="425"/>
        <v/>
      </c>
      <c r="I1400" s="58" t="str">
        <f t="shared" si="425"/>
        <v/>
      </c>
      <c r="K1400" s="100" t="str">
        <f t="shared" si="418"/>
        <v/>
      </c>
      <c r="U1400" s="101"/>
      <c r="V1400" s="63" t="str">
        <f t="shared" si="408"/>
        <v/>
      </c>
      <c r="W1400" s="63" t="str">
        <f t="shared" si="409"/>
        <v/>
      </c>
      <c r="X1400" s="63" t="str">
        <f t="shared" si="410"/>
        <v/>
      </c>
      <c r="Y1400" s="63" t="str">
        <f t="shared" si="411"/>
        <v/>
      </c>
      <c r="Z1400" s="63" t="str">
        <f t="shared" si="412"/>
        <v/>
      </c>
      <c r="AA1400" s="63" t="str">
        <f t="shared" si="413"/>
        <v/>
      </c>
      <c r="AB1400" s="37"/>
      <c r="AC1400" s="37"/>
      <c r="AD1400" s="37"/>
      <c r="AE1400" s="82" t="str">
        <f t="shared" si="414"/>
        <v/>
      </c>
      <c r="AF1400" s="82" t="str">
        <f t="shared" si="415"/>
        <v/>
      </c>
      <c r="AG1400" s="82" t="str">
        <f t="shared" si="416"/>
        <v/>
      </c>
      <c r="AH1400" s="125" t="str">
        <f t="shared" si="419"/>
        <v/>
      </c>
      <c r="AI1400" s="64" t="str">
        <f t="shared" si="417"/>
        <v/>
      </c>
      <c r="AJ1400" s="45" t="str">
        <f>IFERROR(IF(ISNUMBER('Opsparede løndele dec21-feb22'!K1398),AI1400+'Opsparede løndele dec21-feb22'!K1398,AI1400),"")</f>
        <v/>
      </c>
    </row>
    <row r="1401" spans="1:36" x14ac:dyDescent="0.25">
      <c r="A1401" s="50" t="str">
        <f t="shared" si="420"/>
        <v/>
      </c>
      <c r="B1401" s="5"/>
      <c r="C1401" s="6"/>
      <c r="D1401" s="7"/>
      <c r="E1401" s="8"/>
      <c r="F1401" s="8"/>
      <c r="G1401" s="58" t="str">
        <f t="shared" si="425"/>
        <v/>
      </c>
      <c r="H1401" s="58" t="str">
        <f t="shared" si="425"/>
        <v/>
      </c>
      <c r="I1401" s="58" t="str">
        <f t="shared" si="425"/>
        <v/>
      </c>
      <c r="K1401" s="100" t="str">
        <f t="shared" si="418"/>
        <v/>
      </c>
      <c r="U1401" s="101"/>
      <c r="V1401" s="63" t="str">
        <f t="shared" si="408"/>
        <v/>
      </c>
      <c r="W1401" s="63" t="str">
        <f t="shared" si="409"/>
        <v/>
      </c>
      <c r="X1401" s="63" t="str">
        <f t="shared" si="410"/>
        <v/>
      </c>
      <c r="Y1401" s="63" t="str">
        <f t="shared" si="411"/>
        <v/>
      </c>
      <c r="Z1401" s="63" t="str">
        <f t="shared" si="412"/>
        <v/>
      </c>
      <c r="AA1401" s="63" t="str">
        <f t="shared" si="413"/>
        <v/>
      </c>
      <c r="AB1401" s="37"/>
      <c r="AC1401" s="37"/>
      <c r="AD1401" s="37"/>
      <c r="AE1401" s="82" t="str">
        <f t="shared" si="414"/>
        <v/>
      </c>
      <c r="AF1401" s="82" t="str">
        <f t="shared" si="415"/>
        <v/>
      </c>
      <c r="AG1401" s="82" t="str">
        <f t="shared" si="416"/>
        <v/>
      </c>
      <c r="AH1401" s="125" t="str">
        <f t="shared" si="419"/>
        <v/>
      </c>
      <c r="AI1401" s="64" t="str">
        <f t="shared" si="417"/>
        <v/>
      </c>
      <c r="AJ1401" s="45" t="str">
        <f>IFERROR(IF(ISNUMBER('Opsparede løndele dec21-feb22'!K1399),AI1401+'Opsparede løndele dec21-feb22'!K1399,AI1401),"")</f>
        <v/>
      </c>
    </row>
    <row r="1402" spans="1:36" x14ac:dyDescent="0.25">
      <c r="A1402" s="50" t="str">
        <f t="shared" si="420"/>
        <v/>
      </c>
      <c r="B1402" s="5"/>
      <c r="C1402" s="6"/>
      <c r="D1402" s="7"/>
      <c r="E1402" s="8"/>
      <c r="F1402" s="8"/>
      <c r="G1402" s="58" t="str">
        <f t="shared" si="425"/>
        <v/>
      </c>
      <c r="H1402" s="58" t="str">
        <f t="shared" si="425"/>
        <v/>
      </c>
      <c r="I1402" s="58" t="str">
        <f t="shared" si="425"/>
        <v/>
      </c>
      <c r="K1402" s="100" t="str">
        <f t="shared" si="418"/>
        <v/>
      </c>
      <c r="U1402" s="101"/>
      <c r="V1402" s="63" t="str">
        <f t="shared" si="408"/>
        <v/>
      </c>
      <c r="W1402" s="63" t="str">
        <f t="shared" si="409"/>
        <v/>
      </c>
      <c r="X1402" s="63" t="str">
        <f t="shared" si="410"/>
        <v/>
      </c>
      <c r="Y1402" s="63" t="str">
        <f t="shared" si="411"/>
        <v/>
      </c>
      <c r="Z1402" s="63" t="str">
        <f t="shared" si="412"/>
        <v/>
      </c>
      <c r="AA1402" s="63" t="str">
        <f t="shared" si="413"/>
        <v/>
      </c>
      <c r="AB1402" s="37"/>
      <c r="AC1402" s="37"/>
      <c r="AD1402" s="37"/>
      <c r="AE1402" s="82" t="str">
        <f t="shared" si="414"/>
        <v/>
      </c>
      <c r="AF1402" s="82" t="str">
        <f t="shared" si="415"/>
        <v/>
      </c>
      <c r="AG1402" s="82" t="str">
        <f t="shared" si="416"/>
        <v/>
      </c>
      <c r="AH1402" s="125" t="str">
        <f t="shared" si="419"/>
        <v/>
      </c>
      <c r="AI1402" s="64" t="str">
        <f t="shared" si="417"/>
        <v/>
      </c>
      <c r="AJ1402" s="45" t="str">
        <f>IFERROR(IF(ISNUMBER('Opsparede løndele dec21-feb22'!K1400),AI1402+'Opsparede løndele dec21-feb22'!K1400,AI1402),"")</f>
        <v/>
      </c>
    </row>
    <row r="1403" spans="1:36" x14ac:dyDescent="0.25">
      <c r="A1403" s="50" t="str">
        <f t="shared" si="420"/>
        <v/>
      </c>
      <c r="B1403" s="5"/>
      <c r="C1403" s="6"/>
      <c r="D1403" s="7"/>
      <c r="E1403" s="8"/>
      <c r="F1403" s="8"/>
      <c r="G1403" s="58" t="str">
        <f t="shared" si="425"/>
        <v/>
      </c>
      <c r="H1403" s="58" t="str">
        <f t="shared" si="425"/>
        <v/>
      </c>
      <c r="I1403" s="58" t="str">
        <f t="shared" si="425"/>
        <v/>
      </c>
      <c r="K1403" s="100" t="str">
        <f t="shared" si="418"/>
        <v/>
      </c>
      <c r="U1403" s="101"/>
      <c r="V1403" s="63" t="str">
        <f t="shared" si="408"/>
        <v/>
      </c>
      <c r="W1403" s="63" t="str">
        <f t="shared" si="409"/>
        <v/>
      </c>
      <c r="X1403" s="63" t="str">
        <f t="shared" si="410"/>
        <v/>
      </c>
      <c r="Y1403" s="63" t="str">
        <f t="shared" si="411"/>
        <v/>
      </c>
      <c r="Z1403" s="63" t="str">
        <f t="shared" si="412"/>
        <v/>
      </c>
      <c r="AA1403" s="63" t="str">
        <f t="shared" si="413"/>
        <v/>
      </c>
      <c r="AB1403" s="37"/>
      <c r="AC1403" s="37"/>
      <c r="AD1403" s="37"/>
      <c r="AE1403" s="82" t="str">
        <f t="shared" si="414"/>
        <v/>
      </c>
      <c r="AF1403" s="82" t="str">
        <f t="shared" si="415"/>
        <v/>
      </c>
      <c r="AG1403" s="82" t="str">
        <f t="shared" si="416"/>
        <v/>
      </c>
      <c r="AH1403" s="125" t="str">
        <f t="shared" si="419"/>
        <v/>
      </c>
      <c r="AI1403" s="64" t="str">
        <f t="shared" si="417"/>
        <v/>
      </c>
      <c r="AJ1403" s="45" t="str">
        <f>IFERROR(IF(ISNUMBER('Opsparede løndele dec21-feb22'!K1401),AI1403+'Opsparede løndele dec21-feb22'!K1401,AI1403),"")</f>
        <v/>
      </c>
    </row>
    <row r="1404" spans="1:36" x14ac:dyDescent="0.25">
      <c r="A1404" s="50" t="str">
        <f t="shared" si="420"/>
        <v/>
      </c>
      <c r="B1404" s="5"/>
      <c r="C1404" s="6"/>
      <c r="D1404" s="7"/>
      <c r="E1404" s="8"/>
      <c r="F1404" s="8"/>
      <c r="G1404" s="58" t="str">
        <f t="shared" si="425"/>
        <v/>
      </c>
      <c r="H1404" s="58" t="str">
        <f t="shared" si="425"/>
        <v/>
      </c>
      <c r="I1404" s="58" t="str">
        <f t="shared" si="425"/>
        <v/>
      </c>
      <c r="K1404" s="100" t="str">
        <f t="shared" si="418"/>
        <v/>
      </c>
      <c r="U1404" s="101"/>
      <c r="V1404" s="63" t="str">
        <f t="shared" si="408"/>
        <v/>
      </c>
      <c r="W1404" s="63" t="str">
        <f t="shared" si="409"/>
        <v/>
      </c>
      <c r="X1404" s="63" t="str">
        <f t="shared" si="410"/>
        <v/>
      </c>
      <c r="Y1404" s="63" t="str">
        <f t="shared" si="411"/>
        <v/>
      </c>
      <c r="Z1404" s="63" t="str">
        <f t="shared" si="412"/>
        <v/>
      </c>
      <c r="AA1404" s="63" t="str">
        <f t="shared" si="413"/>
        <v/>
      </c>
      <c r="AB1404" s="37"/>
      <c r="AC1404" s="37"/>
      <c r="AD1404" s="37"/>
      <c r="AE1404" s="82" t="str">
        <f t="shared" si="414"/>
        <v/>
      </c>
      <c r="AF1404" s="82" t="str">
        <f t="shared" si="415"/>
        <v/>
      </c>
      <c r="AG1404" s="82" t="str">
        <f t="shared" si="416"/>
        <v/>
      </c>
      <c r="AH1404" s="125" t="str">
        <f t="shared" si="419"/>
        <v/>
      </c>
      <c r="AI1404" s="64" t="str">
        <f t="shared" si="417"/>
        <v/>
      </c>
      <c r="AJ1404" s="45" t="str">
        <f>IFERROR(IF(ISNUMBER('Opsparede løndele dec21-feb22'!K1402),AI1404+'Opsparede løndele dec21-feb22'!K1402,AI1404),"")</f>
        <v/>
      </c>
    </row>
    <row r="1405" spans="1:36" x14ac:dyDescent="0.25">
      <c r="A1405" s="50" t="str">
        <f t="shared" si="420"/>
        <v/>
      </c>
      <c r="B1405" s="5"/>
      <c r="C1405" s="6"/>
      <c r="D1405" s="7"/>
      <c r="E1405" s="8"/>
      <c r="F1405" s="8"/>
      <c r="G1405" s="58" t="str">
        <f t="shared" si="425"/>
        <v/>
      </c>
      <c r="H1405" s="58" t="str">
        <f t="shared" si="425"/>
        <v/>
      </c>
      <c r="I1405" s="58" t="str">
        <f t="shared" si="425"/>
        <v/>
      </c>
      <c r="K1405" s="100" t="str">
        <f t="shared" si="418"/>
        <v/>
      </c>
      <c r="U1405" s="101"/>
      <c r="V1405" s="63" t="str">
        <f t="shared" si="408"/>
        <v/>
      </c>
      <c r="W1405" s="63" t="str">
        <f t="shared" si="409"/>
        <v/>
      </c>
      <c r="X1405" s="63" t="str">
        <f t="shared" si="410"/>
        <v/>
      </c>
      <c r="Y1405" s="63" t="str">
        <f t="shared" si="411"/>
        <v/>
      </c>
      <c r="Z1405" s="63" t="str">
        <f t="shared" si="412"/>
        <v/>
      </c>
      <c r="AA1405" s="63" t="str">
        <f t="shared" si="413"/>
        <v/>
      </c>
      <c r="AB1405" s="37"/>
      <c r="AC1405" s="37"/>
      <c r="AD1405" s="37"/>
      <c r="AE1405" s="82" t="str">
        <f t="shared" si="414"/>
        <v/>
      </c>
      <c r="AF1405" s="82" t="str">
        <f t="shared" si="415"/>
        <v/>
      </c>
      <c r="AG1405" s="82" t="str">
        <f t="shared" si="416"/>
        <v/>
      </c>
      <c r="AH1405" s="125" t="str">
        <f t="shared" si="419"/>
        <v/>
      </c>
      <c r="AI1405" s="64" t="str">
        <f t="shared" si="417"/>
        <v/>
      </c>
      <c r="AJ1405" s="45" t="str">
        <f>IFERROR(IF(ISNUMBER('Opsparede løndele dec21-feb22'!K1403),AI1405+'Opsparede løndele dec21-feb22'!K1403,AI1405),"")</f>
        <v/>
      </c>
    </row>
    <row r="1406" spans="1:36" x14ac:dyDescent="0.25">
      <c r="A1406" s="50" t="str">
        <f t="shared" si="420"/>
        <v/>
      </c>
      <c r="B1406" s="5"/>
      <c r="C1406" s="6"/>
      <c r="D1406" s="7"/>
      <c r="E1406" s="8"/>
      <c r="F1406" s="8"/>
      <c r="G1406" s="58" t="str">
        <f t="shared" si="425"/>
        <v/>
      </c>
      <c r="H1406" s="58" t="str">
        <f t="shared" si="425"/>
        <v/>
      </c>
      <c r="I1406" s="58" t="str">
        <f t="shared" si="425"/>
        <v/>
      </c>
      <c r="K1406" s="100" t="str">
        <f t="shared" si="418"/>
        <v/>
      </c>
      <c r="U1406" s="101"/>
      <c r="V1406" s="63" t="str">
        <f t="shared" si="408"/>
        <v/>
      </c>
      <c r="W1406" s="63" t="str">
        <f t="shared" si="409"/>
        <v/>
      </c>
      <c r="X1406" s="63" t="str">
        <f t="shared" si="410"/>
        <v/>
      </c>
      <c r="Y1406" s="63" t="str">
        <f t="shared" si="411"/>
        <v/>
      </c>
      <c r="Z1406" s="63" t="str">
        <f t="shared" si="412"/>
        <v/>
      </c>
      <c r="AA1406" s="63" t="str">
        <f t="shared" si="413"/>
        <v/>
      </c>
      <c r="AB1406" s="37"/>
      <c r="AC1406" s="37"/>
      <c r="AD1406" s="37"/>
      <c r="AE1406" s="82" t="str">
        <f t="shared" si="414"/>
        <v/>
      </c>
      <c r="AF1406" s="82" t="str">
        <f t="shared" si="415"/>
        <v/>
      </c>
      <c r="AG1406" s="82" t="str">
        <f t="shared" si="416"/>
        <v/>
      </c>
      <c r="AH1406" s="125" t="str">
        <f t="shared" si="419"/>
        <v/>
      </c>
      <c r="AI1406" s="64" t="str">
        <f t="shared" si="417"/>
        <v/>
      </c>
      <c r="AJ1406" s="45" t="str">
        <f>IFERROR(IF(ISNUMBER('Opsparede løndele dec21-feb22'!K1404),AI1406+'Opsparede løndele dec21-feb22'!K1404,AI1406),"")</f>
        <v/>
      </c>
    </row>
    <row r="1407" spans="1:36" x14ac:dyDescent="0.25">
      <c r="A1407" s="50" t="str">
        <f t="shared" si="420"/>
        <v/>
      </c>
      <c r="B1407" s="5"/>
      <c r="C1407" s="6"/>
      <c r="D1407" s="7"/>
      <c r="E1407" s="8"/>
      <c r="F1407" s="8"/>
      <c r="G1407" s="58" t="str">
        <f t="shared" ref="G1407:I1416" si="426">IF(AND(ISNUMBER($E1407),ISNUMBER($F1407)),MAX(MIN(NETWORKDAYS(IF($E1407&lt;=VLOOKUP(G$6,Matrix_antal_dage,5,FALSE),VLOOKUP(G$6,Matrix_antal_dage,5,FALSE),$E1407),IF($F1407&gt;=VLOOKUP(G$6,Matrix_antal_dage,6,FALSE),VLOOKUP(G$6,Matrix_antal_dage,6,FALSE),$F1407),helligdage),VLOOKUP(G$6,Matrix_antal_dage,7,FALSE)),0),"")</f>
        <v/>
      </c>
      <c r="H1407" s="58" t="str">
        <f t="shared" si="426"/>
        <v/>
      </c>
      <c r="I1407" s="58" t="str">
        <f t="shared" si="426"/>
        <v/>
      </c>
      <c r="K1407" s="100" t="str">
        <f t="shared" si="418"/>
        <v/>
      </c>
      <c r="U1407" s="101"/>
      <c r="V1407" s="63" t="str">
        <f t="shared" si="408"/>
        <v/>
      </c>
      <c r="W1407" s="63" t="str">
        <f t="shared" si="409"/>
        <v/>
      </c>
      <c r="X1407" s="63" t="str">
        <f t="shared" si="410"/>
        <v/>
      </c>
      <c r="Y1407" s="63" t="str">
        <f t="shared" si="411"/>
        <v/>
      </c>
      <c r="Z1407" s="63" t="str">
        <f t="shared" si="412"/>
        <v/>
      </c>
      <c r="AA1407" s="63" t="str">
        <f t="shared" si="413"/>
        <v/>
      </c>
      <c r="AB1407" s="37"/>
      <c r="AC1407" s="37"/>
      <c r="AD1407" s="37"/>
      <c r="AE1407" s="82" t="str">
        <f t="shared" si="414"/>
        <v/>
      </c>
      <c r="AF1407" s="82" t="str">
        <f t="shared" si="415"/>
        <v/>
      </c>
      <c r="AG1407" s="82" t="str">
        <f t="shared" si="416"/>
        <v/>
      </c>
      <c r="AH1407" s="125" t="str">
        <f t="shared" si="419"/>
        <v/>
      </c>
      <c r="AI1407" s="64" t="str">
        <f t="shared" si="417"/>
        <v/>
      </c>
      <c r="AJ1407" s="45" t="str">
        <f>IFERROR(IF(ISNUMBER('Opsparede løndele dec21-feb22'!K1405),AI1407+'Opsparede løndele dec21-feb22'!K1405,AI1407),"")</f>
        <v/>
      </c>
    </row>
    <row r="1408" spans="1:36" x14ac:dyDescent="0.25">
      <c r="A1408" s="50" t="str">
        <f t="shared" si="420"/>
        <v/>
      </c>
      <c r="B1408" s="5"/>
      <c r="C1408" s="6"/>
      <c r="D1408" s="7"/>
      <c r="E1408" s="8"/>
      <c r="F1408" s="8"/>
      <c r="G1408" s="58" t="str">
        <f t="shared" si="426"/>
        <v/>
      </c>
      <c r="H1408" s="58" t="str">
        <f t="shared" si="426"/>
        <v/>
      </c>
      <c r="I1408" s="58" t="str">
        <f t="shared" si="426"/>
        <v/>
      </c>
      <c r="K1408" s="100" t="str">
        <f t="shared" si="418"/>
        <v/>
      </c>
      <c r="U1408" s="101"/>
      <c r="V1408" s="63" t="str">
        <f t="shared" si="408"/>
        <v/>
      </c>
      <c r="W1408" s="63" t="str">
        <f t="shared" si="409"/>
        <v/>
      </c>
      <c r="X1408" s="63" t="str">
        <f t="shared" si="410"/>
        <v/>
      </c>
      <c r="Y1408" s="63" t="str">
        <f t="shared" si="411"/>
        <v/>
      </c>
      <c r="Z1408" s="63" t="str">
        <f t="shared" si="412"/>
        <v/>
      </c>
      <c r="AA1408" s="63" t="str">
        <f t="shared" si="413"/>
        <v/>
      </c>
      <c r="AB1408" s="37"/>
      <c r="AC1408" s="37"/>
      <c r="AD1408" s="37"/>
      <c r="AE1408" s="82" t="str">
        <f t="shared" si="414"/>
        <v/>
      </c>
      <c r="AF1408" s="82" t="str">
        <f t="shared" si="415"/>
        <v/>
      </c>
      <c r="AG1408" s="82" t="str">
        <f t="shared" si="416"/>
        <v/>
      </c>
      <c r="AH1408" s="125" t="str">
        <f t="shared" si="419"/>
        <v/>
      </c>
      <c r="AI1408" s="64" t="str">
        <f t="shared" si="417"/>
        <v/>
      </c>
      <c r="AJ1408" s="45" t="str">
        <f>IFERROR(IF(ISNUMBER('Opsparede løndele dec21-feb22'!K1406),AI1408+'Opsparede løndele dec21-feb22'!K1406,AI1408),"")</f>
        <v/>
      </c>
    </row>
    <row r="1409" spans="1:36" x14ac:dyDescent="0.25">
      <c r="A1409" s="50" t="str">
        <f t="shared" si="420"/>
        <v/>
      </c>
      <c r="B1409" s="5"/>
      <c r="C1409" s="6"/>
      <c r="D1409" s="7"/>
      <c r="E1409" s="8"/>
      <c r="F1409" s="8"/>
      <c r="G1409" s="58" t="str">
        <f t="shared" si="426"/>
        <v/>
      </c>
      <c r="H1409" s="58" t="str">
        <f t="shared" si="426"/>
        <v/>
      </c>
      <c r="I1409" s="58" t="str">
        <f t="shared" si="426"/>
        <v/>
      </c>
      <c r="K1409" s="100" t="str">
        <f t="shared" si="418"/>
        <v/>
      </c>
      <c r="U1409" s="101"/>
      <c r="V1409" s="63" t="str">
        <f t="shared" si="408"/>
        <v/>
      </c>
      <c r="W1409" s="63" t="str">
        <f t="shared" si="409"/>
        <v/>
      </c>
      <c r="X1409" s="63" t="str">
        <f t="shared" si="410"/>
        <v/>
      </c>
      <c r="Y1409" s="63" t="str">
        <f t="shared" si="411"/>
        <v/>
      </c>
      <c r="Z1409" s="63" t="str">
        <f t="shared" si="412"/>
        <v/>
      </c>
      <c r="AA1409" s="63" t="str">
        <f t="shared" si="413"/>
        <v/>
      </c>
      <c r="AB1409" s="37"/>
      <c r="AC1409" s="37"/>
      <c r="AD1409" s="37"/>
      <c r="AE1409" s="82" t="str">
        <f t="shared" si="414"/>
        <v/>
      </c>
      <c r="AF1409" s="82" t="str">
        <f t="shared" si="415"/>
        <v/>
      </c>
      <c r="AG1409" s="82" t="str">
        <f t="shared" si="416"/>
        <v/>
      </c>
      <c r="AH1409" s="125" t="str">
        <f t="shared" si="419"/>
        <v/>
      </c>
      <c r="AI1409" s="64" t="str">
        <f t="shared" si="417"/>
        <v/>
      </c>
      <c r="AJ1409" s="45" t="str">
        <f>IFERROR(IF(ISNUMBER('Opsparede løndele dec21-feb22'!K1407),AI1409+'Opsparede løndele dec21-feb22'!K1407,AI1409),"")</f>
        <v/>
      </c>
    </row>
    <row r="1410" spans="1:36" x14ac:dyDescent="0.25">
      <c r="A1410" s="50" t="str">
        <f t="shared" si="420"/>
        <v/>
      </c>
      <c r="B1410" s="5"/>
      <c r="C1410" s="6"/>
      <c r="D1410" s="7"/>
      <c r="E1410" s="8"/>
      <c r="F1410" s="8"/>
      <c r="G1410" s="58" t="str">
        <f t="shared" si="426"/>
        <v/>
      </c>
      <c r="H1410" s="58" t="str">
        <f t="shared" si="426"/>
        <v/>
      </c>
      <c r="I1410" s="58" t="str">
        <f t="shared" si="426"/>
        <v/>
      </c>
      <c r="K1410" s="100" t="str">
        <f t="shared" si="418"/>
        <v/>
      </c>
      <c r="U1410" s="101"/>
      <c r="V1410" s="63" t="str">
        <f t="shared" si="408"/>
        <v/>
      </c>
      <c r="W1410" s="63" t="str">
        <f t="shared" si="409"/>
        <v/>
      </c>
      <c r="X1410" s="63" t="str">
        <f t="shared" si="410"/>
        <v/>
      </c>
      <c r="Y1410" s="63" t="str">
        <f t="shared" si="411"/>
        <v/>
      </c>
      <c r="Z1410" s="63" t="str">
        <f t="shared" si="412"/>
        <v/>
      </c>
      <c r="AA1410" s="63" t="str">
        <f t="shared" si="413"/>
        <v/>
      </c>
      <c r="AB1410" s="37"/>
      <c r="AC1410" s="37"/>
      <c r="AD1410" s="37"/>
      <c r="AE1410" s="82" t="str">
        <f t="shared" si="414"/>
        <v/>
      </c>
      <c r="AF1410" s="82" t="str">
        <f t="shared" si="415"/>
        <v/>
      </c>
      <c r="AG1410" s="82" t="str">
        <f t="shared" si="416"/>
        <v/>
      </c>
      <c r="AH1410" s="125" t="str">
        <f t="shared" si="419"/>
        <v/>
      </c>
      <c r="AI1410" s="64" t="str">
        <f t="shared" si="417"/>
        <v/>
      </c>
      <c r="AJ1410" s="45" t="str">
        <f>IFERROR(IF(ISNUMBER('Opsparede løndele dec21-feb22'!K1408),AI1410+'Opsparede løndele dec21-feb22'!K1408,AI1410),"")</f>
        <v/>
      </c>
    </row>
    <row r="1411" spans="1:36" x14ac:dyDescent="0.25">
      <c r="A1411" s="50" t="str">
        <f t="shared" si="420"/>
        <v/>
      </c>
      <c r="B1411" s="5"/>
      <c r="C1411" s="6"/>
      <c r="D1411" s="7"/>
      <c r="E1411" s="8"/>
      <c r="F1411" s="8"/>
      <c r="G1411" s="58" t="str">
        <f t="shared" si="426"/>
        <v/>
      </c>
      <c r="H1411" s="58" t="str">
        <f t="shared" si="426"/>
        <v/>
      </c>
      <c r="I1411" s="58" t="str">
        <f t="shared" si="426"/>
        <v/>
      </c>
      <c r="K1411" s="100" t="str">
        <f t="shared" si="418"/>
        <v/>
      </c>
      <c r="U1411" s="101"/>
      <c r="V1411" s="63" t="str">
        <f t="shared" si="408"/>
        <v/>
      </c>
      <c r="W1411" s="63" t="str">
        <f t="shared" si="409"/>
        <v/>
      </c>
      <c r="X1411" s="63" t="str">
        <f t="shared" si="410"/>
        <v/>
      </c>
      <c r="Y1411" s="63" t="str">
        <f t="shared" si="411"/>
        <v/>
      </c>
      <c r="Z1411" s="63" t="str">
        <f t="shared" si="412"/>
        <v/>
      </c>
      <c r="AA1411" s="63" t="str">
        <f t="shared" si="413"/>
        <v/>
      </c>
      <c r="AB1411" s="37"/>
      <c r="AC1411" s="37"/>
      <c r="AD1411" s="37"/>
      <c r="AE1411" s="82" t="str">
        <f t="shared" si="414"/>
        <v/>
      </c>
      <c r="AF1411" s="82" t="str">
        <f t="shared" si="415"/>
        <v/>
      </c>
      <c r="AG1411" s="82" t="str">
        <f t="shared" si="416"/>
        <v/>
      </c>
      <c r="AH1411" s="125" t="str">
        <f t="shared" si="419"/>
        <v/>
      </c>
      <c r="AI1411" s="64" t="str">
        <f t="shared" si="417"/>
        <v/>
      </c>
      <c r="AJ1411" s="45" t="str">
        <f>IFERROR(IF(ISNUMBER('Opsparede løndele dec21-feb22'!K1409),AI1411+'Opsparede løndele dec21-feb22'!K1409,AI1411),"")</f>
        <v/>
      </c>
    </row>
    <row r="1412" spans="1:36" x14ac:dyDescent="0.25">
      <c r="A1412" s="50" t="str">
        <f t="shared" si="420"/>
        <v/>
      </c>
      <c r="B1412" s="5"/>
      <c r="C1412" s="6"/>
      <c r="D1412" s="7"/>
      <c r="E1412" s="8"/>
      <c r="F1412" s="8"/>
      <c r="G1412" s="58" t="str">
        <f t="shared" si="426"/>
        <v/>
      </c>
      <c r="H1412" s="58" t="str">
        <f t="shared" si="426"/>
        <v/>
      </c>
      <c r="I1412" s="58" t="str">
        <f t="shared" si="426"/>
        <v/>
      </c>
      <c r="K1412" s="100" t="str">
        <f t="shared" si="418"/>
        <v/>
      </c>
      <c r="U1412" s="101"/>
      <c r="V1412" s="63" t="str">
        <f t="shared" si="408"/>
        <v/>
      </c>
      <c r="W1412" s="63" t="str">
        <f t="shared" si="409"/>
        <v/>
      </c>
      <c r="X1412" s="63" t="str">
        <f t="shared" si="410"/>
        <v/>
      </c>
      <c r="Y1412" s="63" t="str">
        <f t="shared" si="411"/>
        <v/>
      </c>
      <c r="Z1412" s="63" t="str">
        <f t="shared" si="412"/>
        <v/>
      </c>
      <c r="AA1412" s="63" t="str">
        <f t="shared" si="413"/>
        <v/>
      </c>
      <c r="AB1412" s="37"/>
      <c r="AC1412" s="37"/>
      <c r="AD1412" s="37"/>
      <c r="AE1412" s="82" t="str">
        <f t="shared" si="414"/>
        <v/>
      </c>
      <c r="AF1412" s="82" t="str">
        <f t="shared" si="415"/>
        <v/>
      </c>
      <c r="AG1412" s="82" t="str">
        <f t="shared" si="416"/>
        <v/>
      </c>
      <c r="AH1412" s="125" t="str">
        <f t="shared" si="419"/>
        <v/>
      </c>
      <c r="AI1412" s="64" t="str">
        <f t="shared" si="417"/>
        <v/>
      </c>
      <c r="AJ1412" s="45" t="str">
        <f>IFERROR(IF(ISNUMBER('Opsparede løndele dec21-feb22'!K1410),AI1412+'Opsparede løndele dec21-feb22'!K1410,AI1412),"")</f>
        <v/>
      </c>
    </row>
    <row r="1413" spans="1:36" x14ac:dyDescent="0.25">
      <c r="A1413" s="50" t="str">
        <f t="shared" si="420"/>
        <v/>
      </c>
      <c r="B1413" s="5"/>
      <c r="C1413" s="6"/>
      <c r="D1413" s="7"/>
      <c r="E1413" s="8"/>
      <c r="F1413" s="8"/>
      <c r="G1413" s="58" t="str">
        <f t="shared" si="426"/>
        <v/>
      </c>
      <c r="H1413" s="58" t="str">
        <f t="shared" si="426"/>
        <v/>
      </c>
      <c r="I1413" s="58" t="str">
        <f t="shared" si="426"/>
        <v/>
      </c>
      <c r="K1413" s="100" t="str">
        <f t="shared" si="418"/>
        <v/>
      </c>
      <c r="U1413" s="101"/>
      <c r="V1413" s="63" t="str">
        <f t="shared" si="408"/>
        <v/>
      </c>
      <c r="W1413" s="63" t="str">
        <f t="shared" si="409"/>
        <v/>
      </c>
      <c r="X1413" s="63" t="str">
        <f t="shared" si="410"/>
        <v/>
      </c>
      <c r="Y1413" s="63" t="str">
        <f t="shared" si="411"/>
        <v/>
      </c>
      <c r="Z1413" s="63" t="str">
        <f t="shared" si="412"/>
        <v/>
      </c>
      <c r="AA1413" s="63" t="str">
        <f t="shared" si="413"/>
        <v/>
      </c>
      <c r="AB1413" s="37"/>
      <c r="AC1413" s="37"/>
      <c r="AD1413" s="37"/>
      <c r="AE1413" s="82" t="str">
        <f t="shared" si="414"/>
        <v/>
      </c>
      <c r="AF1413" s="82" t="str">
        <f t="shared" si="415"/>
        <v/>
      </c>
      <c r="AG1413" s="82" t="str">
        <f t="shared" si="416"/>
        <v/>
      </c>
      <c r="AH1413" s="125" t="str">
        <f t="shared" si="419"/>
        <v/>
      </c>
      <c r="AI1413" s="64" t="str">
        <f t="shared" si="417"/>
        <v/>
      </c>
      <c r="AJ1413" s="45" t="str">
        <f>IFERROR(IF(ISNUMBER('Opsparede løndele dec21-feb22'!K1411),AI1413+'Opsparede løndele dec21-feb22'!K1411,AI1413),"")</f>
        <v/>
      </c>
    </row>
    <row r="1414" spans="1:36" x14ac:dyDescent="0.25">
      <c r="A1414" s="50" t="str">
        <f t="shared" si="420"/>
        <v/>
      </c>
      <c r="B1414" s="5"/>
      <c r="C1414" s="6"/>
      <c r="D1414" s="7"/>
      <c r="E1414" s="8"/>
      <c r="F1414" s="8"/>
      <c r="G1414" s="58" t="str">
        <f t="shared" si="426"/>
        <v/>
      </c>
      <c r="H1414" s="58" t="str">
        <f t="shared" si="426"/>
        <v/>
      </c>
      <c r="I1414" s="58" t="str">
        <f t="shared" si="426"/>
        <v/>
      </c>
      <c r="K1414" s="100" t="str">
        <f t="shared" si="418"/>
        <v/>
      </c>
      <c r="U1414" s="101"/>
      <c r="V1414" s="63" t="str">
        <f t="shared" si="408"/>
        <v/>
      </c>
      <c r="W1414" s="63" t="str">
        <f t="shared" si="409"/>
        <v/>
      </c>
      <c r="X1414" s="63" t="str">
        <f t="shared" si="410"/>
        <v/>
      </c>
      <c r="Y1414" s="63" t="str">
        <f t="shared" si="411"/>
        <v/>
      </c>
      <c r="Z1414" s="63" t="str">
        <f t="shared" si="412"/>
        <v/>
      </c>
      <c r="AA1414" s="63" t="str">
        <f t="shared" si="413"/>
        <v/>
      </c>
      <c r="AB1414" s="37"/>
      <c r="AC1414" s="37"/>
      <c r="AD1414" s="37"/>
      <c r="AE1414" s="82" t="str">
        <f t="shared" si="414"/>
        <v/>
      </c>
      <c r="AF1414" s="82" t="str">
        <f t="shared" si="415"/>
        <v/>
      </c>
      <c r="AG1414" s="82" t="str">
        <f t="shared" si="416"/>
        <v/>
      </c>
      <c r="AH1414" s="125" t="str">
        <f t="shared" si="419"/>
        <v/>
      </c>
      <c r="AI1414" s="64" t="str">
        <f t="shared" si="417"/>
        <v/>
      </c>
      <c r="AJ1414" s="45" t="str">
        <f>IFERROR(IF(ISNUMBER('Opsparede løndele dec21-feb22'!K1412),AI1414+'Opsparede løndele dec21-feb22'!K1412,AI1414),"")</f>
        <v/>
      </c>
    </row>
    <row r="1415" spans="1:36" x14ac:dyDescent="0.25">
      <c r="A1415" s="50" t="str">
        <f t="shared" si="420"/>
        <v/>
      </c>
      <c r="B1415" s="5"/>
      <c r="C1415" s="6"/>
      <c r="D1415" s="7"/>
      <c r="E1415" s="8"/>
      <c r="F1415" s="8"/>
      <c r="G1415" s="58" t="str">
        <f t="shared" si="426"/>
        <v/>
      </c>
      <c r="H1415" s="58" t="str">
        <f t="shared" si="426"/>
        <v/>
      </c>
      <c r="I1415" s="58" t="str">
        <f t="shared" si="426"/>
        <v/>
      </c>
      <c r="K1415" s="100" t="str">
        <f t="shared" si="418"/>
        <v/>
      </c>
      <c r="U1415" s="101"/>
      <c r="V1415" s="63" t="str">
        <f t="shared" ref="V1415:V1478" si="427">IF(AND(ISNUMBER($U1415),ISNUMBER(L1415)),(IF($B1415="","",IF(MIN(L1415,O1415)*$K1415&gt;30000*IF($U1415&gt;37,37,$U1415)/37,30000*IF($U1415&gt;37,37,$U1415)/37,MIN(L1415,O1415)*$K1415))),"")</f>
        <v/>
      </c>
      <c r="W1415" s="63" t="str">
        <f t="shared" ref="W1415:W1478" si="428">IF(AND(ISNUMBER($U1415),ISNUMBER(M1415)),(IF($B1415="","",IF(MIN(M1415,P1415)*$K1415&gt;30000*IF($U1415&gt;37,37,$U1415)/37,30000*IF($U1415&gt;37,37,$U1415)/37,MIN(M1415,P1415)*$K1415))),"")</f>
        <v/>
      </c>
      <c r="X1415" s="63" t="str">
        <f t="shared" ref="X1415:X1478" si="429">IF(AND(ISNUMBER($U1415),ISNUMBER(N1415)),(IF($B1415="","",IF(MIN(N1415,Q1415)*$K1415&gt;30000*IF($U1415&gt;37,37,$U1415)/37,30000*IF($U1415&gt;37,37,$U1415)/37,MIN(N1415,Q1415)*$K1415))),"")</f>
        <v/>
      </c>
      <c r="Y1415" s="63" t="str">
        <f t="shared" ref="Y1415:Y1478" si="430">IF(ISNUMBER(V1415),(MIN(V1415,MIN(L1415,O1415)-R1415)),"")</f>
        <v/>
      </c>
      <c r="Z1415" s="63" t="str">
        <f t="shared" ref="Z1415:Z1478" si="431">IF(ISNUMBER(W1415),(MIN(W1415,MIN(M1415,P1415)-S1415)),"")</f>
        <v/>
      </c>
      <c r="AA1415" s="63" t="str">
        <f t="shared" ref="AA1415:AA1478" si="432">IF(ISNUMBER(X1415),(MIN(X1415,MIN(N1415,Q1415)-T1415)),"")</f>
        <v/>
      </c>
      <c r="AB1415" s="37"/>
      <c r="AC1415" s="37"/>
      <c r="AD1415" s="37"/>
      <c r="AE1415" s="82" t="str">
        <f t="shared" ref="AE1415:AE1478" si="433">IF(AND(ISNUMBER(AB1415),G1415&gt;0),MIN(Y1415/VLOOKUP(G$6,Matrix_antal_dage,4,FALSE)*(G1415-AB1415),30000),"")</f>
        <v/>
      </c>
      <c r="AF1415" s="82" t="str">
        <f t="shared" ref="AF1415:AF1478" si="434">IF(AND(ISNUMBER(AC1415),H1415&gt;0),MIN(Z1415/VLOOKUP(H$6,Matrix_antal_dage,4,FALSE)*(H1415-AC1415),30000),"")</f>
        <v/>
      </c>
      <c r="AG1415" s="82" t="str">
        <f t="shared" ref="AG1415:AG1478" si="435">IF(AND(ISNUMBER(AD1415),I1415&gt;0),MIN(AA1415/VLOOKUP(I$6,Matrix_antal_dage,4,FALSE)*(I1415-AD1415),30000),"")</f>
        <v/>
      </c>
      <c r="AH1415" s="125" t="str">
        <f t="shared" si="419"/>
        <v/>
      </c>
      <c r="AI1415" s="64" t="str">
        <f t="shared" ref="AI1415:AI1478" si="436">IF(ISNUMBER(AH1415),MAX(SUM(AE1415:AG1415)-AH1415,0),IF(SUM(AE1415:AG1415)&gt;0,SUM(AE1415:AG1415),""))</f>
        <v/>
      </c>
      <c r="AJ1415" s="45" t="str">
        <f>IFERROR(IF(ISNUMBER('Opsparede løndele dec21-feb22'!K1413),AI1415+'Opsparede løndele dec21-feb22'!K1413,AI1415),"")</f>
        <v/>
      </c>
    </row>
    <row r="1416" spans="1:36" x14ac:dyDescent="0.25">
      <c r="A1416" s="50" t="str">
        <f t="shared" si="420"/>
        <v/>
      </c>
      <c r="B1416" s="5"/>
      <c r="C1416" s="6"/>
      <c r="D1416" s="7"/>
      <c r="E1416" s="8"/>
      <c r="F1416" s="8"/>
      <c r="G1416" s="58" t="str">
        <f t="shared" si="426"/>
        <v/>
      </c>
      <c r="H1416" s="58" t="str">
        <f t="shared" si="426"/>
        <v/>
      </c>
      <c r="I1416" s="58" t="str">
        <f t="shared" si="426"/>
        <v/>
      </c>
      <c r="K1416" s="100" t="str">
        <f t="shared" ref="K1416:K1479" si="437">IF(J1416="","",IF(J1416="Funktionær",0.75,IF(J1416="Ikke-funktionær",0.9,IF(J1416="Elev/lærling",0.9))))</f>
        <v/>
      </c>
      <c r="U1416" s="101"/>
      <c r="V1416" s="63" t="str">
        <f t="shared" si="427"/>
        <v/>
      </c>
      <c r="W1416" s="63" t="str">
        <f t="shared" si="428"/>
        <v/>
      </c>
      <c r="X1416" s="63" t="str">
        <f t="shared" si="429"/>
        <v/>
      </c>
      <c r="Y1416" s="63" t="str">
        <f t="shared" si="430"/>
        <v/>
      </c>
      <c r="Z1416" s="63" t="str">
        <f t="shared" si="431"/>
        <v/>
      </c>
      <c r="AA1416" s="63" t="str">
        <f t="shared" si="432"/>
        <v/>
      </c>
      <c r="AB1416" s="37"/>
      <c r="AC1416" s="37"/>
      <c r="AD1416" s="37"/>
      <c r="AE1416" s="82" t="str">
        <f t="shared" si="433"/>
        <v/>
      </c>
      <c r="AF1416" s="82" t="str">
        <f t="shared" si="434"/>
        <v/>
      </c>
      <c r="AG1416" s="82" t="str">
        <f t="shared" si="435"/>
        <v/>
      </c>
      <c r="AH1416" s="125" t="str">
        <f t="shared" ref="AH1416:AH1479" si="438">IF(OR(ISNUMBER(AB1416),ISNUMBER(AC1416),ISNUMBER(AD1416)),3/5*5/31*IF(AND(ISNUMBER(Y1416),ISNUMBER(Z1416),ISNUMBER(AA1416)),SUM(Y1416:AA1416)/3,IF(AND(ISNUMBER(Y1416),ISNUMBER(Z1416)),SUM(Y1416:Z1416)/2,IF(AND(ISNUMBER(Y1416),ISNUMBER(AA1416)),SUM(Y1416+AA1416)/2,IF(AND(ISNUMBER(Z1416),ISNUMBER(AA1416)),SUM(Z1416:AA1416)/2,IF(ISNUMBER(Y1416),Y1416,IF(ISNUMBER(Z1416),Z1416,IF(ISNUMBER(AA1416),AA1416,""))))))),"")</f>
        <v/>
      </c>
      <c r="AI1416" s="64" t="str">
        <f t="shared" si="436"/>
        <v/>
      </c>
      <c r="AJ1416" s="45" t="str">
        <f>IFERROR(IF(ISNUMBER('Opsparede løndele dec21-feb22'!K1414),AI1416+'Opsparede løndele dec21-feb22'!K1414,AI1416),"")</f>
        <v/>
      </c>
    </row>
    <row r="1417" spans="1:36" x14ac:dyDescent="0.25">
      <c r="A1417" s="50" t="str">
        <f t="shared" ref="A1417:A1480" si="439">IF(B1417="","",A1416+1)</f>
        <v/>
      </c>
      <c r="B1417" s="5"/>
      <c r="C1417" s="6"/>
      <c r="D1417" s="7"/>
      <c r="E1417" s="8"/>
      <c r="F1417" s="8"/>
      <c r="G1417" s="58" t="str">
        <f t="shared" ref="G1417:I1426" si="440">IF(AND(ISNUMBER($E1417),ISNUMBER($F1417)),MAX(MIN(NETWORKDAYS(IF($E1417&lt;=VLOOKUP(G$6,Matrix_antal_dage,5,FALSE),VLOOKUP(G$6,Matrix_antal_dage,5,FALSE),$E1417),IF($F1417&gt;=VLOOKUP(G$6,Matrix_antal_dage,6,FALSE),VLOOKUP(G$6,Matrix_antal_dage,6,FALSE),$F1417),helligdage),VLOOKUP(G$6,Matrix_antal_dage,7,FALSE)),0),"")</f>
        <v/>
      </c>
      <c r="H1417" s="58" t="str">
        <f t="shared" si="440"/>
        <v/>
      </c>
      <c r="I1417" s="58" t="str">
        <f t="shared" si="440"/>
        <v/>
      </c>
      <c r="K1417" s="100" t="str">
        <f t="shared" si="437"/>
        <v/>
      </c>
      <c r="U1417" s="101"/>
      <c r="V1417" s="63" t="str">
        <f t="shared" si="427"/>
        <v/>
      </c>
      <c r="W1417" s="63" t="str">
        <f t="shared" si="428"/>
        <v/>
      </c>
      <c r="X1417" s="63" t="str">
        <f t="shared" si="429"/>
        <v/>
      </c>
      <c r="Y1417" s="63" t="str">
        <f t="shared" si="430"/>
        <v/>
      </c>
      <c r="Z1417" s="63" t="str">
        <f t="shared" si="431"/>
        <v/>
      </c>
      <c r="AA1417" s="63" t="str">
        <f t="shared" si="432"/>
        <v/>
      </c>
      <c r="AB1417" s="37"/>
      <c r="AC1417" s="37"/>
      <c r="AD1417" s="37"/>
      <c r="AE1417" s="82" t="str">
        <f t="shared" si="433"/>
        <v/>
      </c>
      <c r="AF1417" s="82" t="str">
        <f t="shared" si="434"/>
        <v/>
      </c>
      <c r="AG1417" s="82" t="str">
        <f t="shared" si="435"/>
        <v/>
      </c>
      <c r="AH1417" s="125" t="str">
        <f t="shared" si="438"/>
        <v/>
      </c>
      <c r="AI1417" s="64" t="str">
        <f t="shared" si="436"/>
        <v/>
      </c>
      <c r="AJ1417" s="45" t="str">
        <f>IFERROR(IF(ISNUMBER('Opsparede løndele dec21-feb22'!K1415),AI1417+'Opsparede løndele dec21-feb22'!K1415,AI1417),"")</f>
        <v/>
      </c>
    </row>
    <row r="1418" spans="1:36" x14ac:dyDescent="0.25">
      <c r="A1418" s="50" t="str">
        <f t="shared" si="439"/>
        <v/>
      </c>
      <c r="B1418" s="5"/>
      <c r="C1418" s="6"/>
      <c r="D1418" s="7"/>
      <c r="E1418" s="8"/>
      <c r="F1418" s="8"/>
      <c r="G1418" s="58" t="str">
        <f t="shared" si="440"/>
        <v/>
      </c>
      <c r="H1418" s="58" t="str">
        <f t="shared" si="440"/>
        <v/>
      </c>
      <c r="I1418" s="58" t="str">
        <f t="shared" si="440"/>
        <v/>
      </c>
      <c r="K1418" s="100" t="str">
        <f t="shared" si="437"/>
        <v/>
      </c>
      <c r="U1418" s="101"/>
      <c r="V1418" s="63" t="str">
        <f t="shared" si="427"/>
        <v/>
      </c>
      <c r="W1418" s="63" t="str">
        <f t="shared" si="428"/>
        <v/>
      </c>
      <c r="X1418" s="63" t="str">
        <f t="shared" si="429"/>
        <v/>
      </c>
      <c r="Y1418" s="63" t="str">
        <f t="shared" si="430"/>
        <v/>
      </c>
      <c r="Z1418" s="63" t="str">
        <f t="shared" si="431"/>
        <v/>
      </c>
      <c r="AA1418" s="63" t="str">
        <f t="shared" si="432"/>
        <v/>
      </c>
      <c r="AB1418" s="37"/>
      <c r="AC1418" s="37"/>
      <c r="AD1418" s="37"/>
      <c r="AE1418" s="82" t="str">
        <f t="shared" si="433"/>
        <v/>
      </c>
      <c r="AF1418" s="82" t="str">
        <f t="shared" si="434"/>
        <v/>
      </c>
      <c r="AG1418" s="82" t="str">
        <f t="shared" si="435"/>
        <v/>
      </c>
      <c r="AH1418" s="125" t="str">
        <f t="shared" si="438"/>
        <v/>
      </c>
      <c r="AI1418" s="64" t="str">
        <f t="shared" si="436"/>
        <v/>
      </c>
      <c r="AJ1418" s="45" t="str">
        <f>IFERROR(IF(ISNUMBER('Opsparede løndele dec21-feb22'!K1416),AI1418+'Opsparede løndele dec21-feb22'!K1416,AI1418),"")</f>
        <v/>
      </c>
    </row>
    <row r="1419" spans="1:36" x14ac:dyDescent="0.25">
      <c r="A1419" s="50" t="str">
        <f t="shared" si="439"/>
        <v/>
      </c>
      <c r="B1419" s="5"/>
      <c r="C1419" s="6"/>
      <c r="D1419" s="7"/>
      <c r="E1419" s="8"/>
      <c r="F1419" s="8"/>
      <c r="G1419" s="58" t="str">
        <f t="shared" si="440"/>
        <v/>
      </c>
      <c r="H1419" s="58" t="str">
        <f t="shared" si="440"/>
        <v/>
      </c>
      <c r="I1419" s="58" t="str">
        <f t="shared" si="440"/>
        <v/>
      </c>
      <c r="K1419" s="100" t="str">
        <f t="shared" si="437"/>
        <v/>
      </c>
      <c r="U1419" s="101"/>
      <c r="V1419" s="63" t="str">
        <f t="shared" si="427"/>
        <v/>
      </c>
      <c r="W1419" s="63" t="str">
        <f t="shared" si="428"/>
        <v/>
      </c>
      <c r="X1419" s="63" t="str">
        <f t="shared" si="429"/>
        <v/>
      </c>
      <c r="Y1419" s="63" t="str">
        <f t="shared" si="430"/>
        <v/>
      </c>
      <c r="Z1419" s="63" t="str">
        <f t="shared" si="431"/>
        <v/>
      </c>
      <c r="AA1419" s="63" t="str">
        <f t="shared" si="432"/>
        <v/>
      </c>
      <c r="AB1419" s="37"/>
      <c r="AC1419" s="37"/>
      <c r="AD1419" s="37"/>
      <c r="AE1419" s="82" t="str">
        <f t="shared" si="433"/>
        <v/>
      </c>
      <c r="AF1419" s="82" t="str">
        <f t="shared" si="434"/>
        <v/>
      </c>
      <c r="AG1419" s="82" t="str">
        <f t="shared" si="435"/>
        <v/>
      </c>
      <c r="AH1419" s="125" t="str">
        <f t="shared" si="438"/>
        <v/>
      </c>
      <c r="AI1419" s="64" t="str">
        <f t="shared" si="436"/>
        <v/>
      </c>
      <c r="AJ1419" s="45" t="str">
        <f>IFERROR(IF(ISNUMBER('Opsparede løndele dec21-feb22'!K1417),AI1419+'Opsparede løndele dec21-feb22'!K1417,AI1419),"")</f>
        <v/>
      </c>
    </row>
    <row r="1420" spans="1:36" x14ac:dyDescent="0.25">
      <c r="A1420" s="50" t="str">
        <f t="shared" si="439"/>
        <v/>
      </c>
      <c r="B1420" s="5"/>
      <c r="C1420" s="6"/>
      <c r="D1420" s="7"/>
      <c r="E1420" s="8"/>
      <c r="F1420" s="8"/>
      <c r="G1420" s="58" t="str">
        <f t="shared" si="440"/>
        <v/>
      </c>
      <c r="H1420" s="58" t="str">
        <f t="shared" si="440"/>
        <v/>
      </c>
      <c r="I1420" s="58" t="str">
        <f t="shared" si="440"/>
        <v/>
      </c>
      <c r="K1420" s="100" t="str">
        <f t="shared" si="437"/>
        <v/>
      </c>
      <c r="U1420" s="101"/>
      <c r="V1420" s="63" t="str">
        <f t="shared" si="427"/>
        <v/>
      </c>
      <c r="W1420" s="63" t="str">
        <f t="shared" si="428"/>
        <v/>
      </c>
      <c r="X1420" s="63" t="str">
        <f t="shared" si="429"/>
        <v/>
      </c>
      <c r="Y1420" s="63" t="str">
        <f t="shared" si="430"/>
        <v/>
      </c>
      <c r="Z1420" s="63" t="str">
        <f t="shared" si="431"/>
        <v/>
      </c>
      <c r="AA1420" s="63" t="str">
        <f t="shared" si="432"/>
        <v/>
      </c>
      <c r="AB1420" s="37"/>
      <c r="AC1420" s="37"/>
      <c r="AD1420" s="37"/>
      <c r="AE1420" s="82" t="str">
        <f t="shared" si="433"/>
        <v/>
      </c>
      <c r="AF1420" s="82" t="str">
        <f t="shared" si="434"/>
        <v/>
      </c>
      <c r="AG1420" s="82" t="str">
        <f t="shared" si="435"/>
        <v/>
      </c>
      <c r="AH1420" s="125" t="str">
        <f t="shared" si="438"/>
        <v/>
      </c>
      <c r="AI1420" s="64" t="str">
        <f t="shared" si="436"/>
        <v/>
      </c>
      <c r="AJ1420" s="45" t="str">
        <f>IFERROR(IF(ISNUMBER('Opsparede løndele dec21-feb22'!K1418),AI1420+'Opsparede løndele dec21-feb22'!K1418,AI1420),"")</f>
        <v/>
      </c>
    </row>
    <row r="1421" spans="1:36" x14ac:dyDescent="0.25">
      <c r="A1421" s="50" t="str">
        <f t="shared" si="439"/>
        <v/>
      </c>
      <c r="B1421" s="5"/>
      <c r="C1421" s="6"/>
      <c r="D1421" s="7"/>
      <c r="E1421" s="8"/>
      <c r="F1421" s="8"/>
      <c r="G1421" s="58" t="str">
        <f t="shared" si="440"/>
        <v/>
      </c>
      <c r="H1421" s="58" t="str">
        <f t="shared" si="440"/>
        <v/>
      </c>
      <c r="I1421" s="58" t="str">
        <f t="shared" si="440"/>
        <v/>
      </c>
      <c r="K1421" s="100" t="str">
        <f t="shared" si="437"/>
        <v/>
      </c>
      <c r="U1421" s="101"/>
      <c r="V1421" s="63" t="str">
        <f t="shared" si="427"/>
        <v/>
      </c>
      <c r="W1421" s="63" t="str">
        <f t="shared" si="428"/>
        <v/>
      </c>
      <c r="X1421" s="63" t="str">
        <f t="shared" si="429"/>
        <v/>
      </c>
      <c r="Y1421" s="63" t="str">
        <f t="shared" si="430"/>
        <v/>
      </c>
      <c r="Z1421" s="63" t="str">
        <f t="shared" si="431"/>
        <v/>
      </c>
      <c r="AA1421" s="63" t="str">
        <f t="shared" si="432"/>
        <v/>
      </c>
      <c r="AB1421" s="37"/>
      <c r="AC1421" s="37"/>
      <c r="AD1421" s="37"/>
      <c r="AE1421" s="82" t="str">
        <f t="shared" si="433"/>
        <v/>
      </c>
      <c r="AF1421" s="82" t="str">
        <f t="shared" si="434"/>
        <v/>
      </c>
      <c r="AG1421" s="82" t="str">
        <f t="shared" si="435"/>
        <v/>
      </c>
      <c r="AH1421" s="125" t="str">
        <f t="shared" si="438"/>
        <v/>
      </c>
      <c r="AI1421" s="64" t="str">
        <f t="shared" si="436"/>
        <v/>
      </c>
      <c r="AJ1421" s="45" t="str">
        <f>IFERROR(IF(ISNUMBER('Opsparede løndele dec21-feb22'!K1419),AI1421+'Opsparede løndele dec21-feb22'!K1419,AI1421),"")</f>
        <v/>
      </c>
    </row>
    <row r="1422" spans="1:36" x14ac:dyDescent="0.25">
      <c r="A1422" s="50" t="str">
        <f t="shared" si="439"/>
        <v/>
      </c>
      <c r="B1422" s="5"/>
      <c r="C1422" s="6"/>
      <c r="D1422" s="7"/>
      <c r="E1422" s="8"/>
      <c r="F1422" s="8"/>
      <c r="G1422" s="58" t="str">
        <f t="shared" si="440"/>
        <v/>
      </c>
      <c r="H1422" s="58" t="str">
        <f t="shared" si="440"/>
        <v/>
      </c>
      <c r="I1422" s="58" t="str">
        <f t="shared" si="440"/>
        <v/>
      </c>
      <c r="K1422" s="100" t="str">
        <f t="shared" si="437"/>
        <v/>
      </c>
      <c r="U1422" s="101"/>
      <c r="V1422" s="63" t="str">
        <f t="shared" si="427"/>
        <v/>
      </c>
      <c r="W1422" s="63" t="str">
        <f t="shared" si="428"/>
        <v/>
      </c>
      <c r="X1422" s="63" t="str">
        <f t="shared" si="429"/>
        <v/>
      </c>
      <c r="Y1422" s="63" t="str">
        <f t="shared" si="430"/>
        <v/>
      </c>
      <c r="Z1422" s="63" t="str">
        <f t="shared" si="431"/>
        <v/>
      </c>
      <c r="AA1422" s="63" t="str">
        <f t="shared" si="432"/>
        <v/>
      </c>
      <c r="AB1422" s="37"/>
      <c r="AC1422" s="37"/>
      <c r="AD1422" s="37"/>
      <c r="AE1422" s="82" t="str">
        <f t="shared" si="433"/>
        <v/>
      </c>
      <c r="AF1422" s="82" t="str">
        <f t="shared" si="434"/>
        <v/>
      </c>
      <c r="AG1422" s="82" t="str">
        <f t="shared" si="435"/>
        <v/>
      </c>
      <c r="AH1422" s="125" t="str">
        <f t="shared" si="438"/>
        <v/>
      </c>
      <c r="AI1422" s="64" t="str">
        <f t="shared" si="436"/>
        <v/>
      </c>
      <c r="AJ1422" s="45" t="str">
        <f>IFERROR(IF(ISNUMBER('Opsparede løndele dec21-feb22'!K1420),AI1422+'Opsparede løndele dec21-feb22'!K1420,AI1422),"")</f>
        <v/>
      </c>
    </row>
    <row r="1423" spans="1:36" x14ac:dyDescent="0.25">
      <c r="A1423" s="50" t="str">
        <f t="shared" si="439"/>
        <v/>
      </c>
      <c r="B1423" s="5"/>
      <c r="C1423" s="6"/>
      <c r="D1423" s="7"/>
      <c r="E1423" s="8"/>
      <c r="F1423" s="8"/>
      <c r="G1423" s="58" t="str">
        <f t="shared" si="440"/>
        <v/>
      </c>
      <c r="H1423" s="58" t="str">
        <f t="shared" si="440"/>
        <v/>
      </c>
      <c r="I1423" s="58" t="str">
        <f t="shared" si="440"/>
        <v/>
      </c>
      <c r="K1423" s="100" t="str">
        <f t="shared" si="437"/>
        <v/>
      </c>
      <c r="U1423" s="101"/>
      <c r="V1423" s="63" t="str">
        <f t="shared" si="427"/>
        <v/>
      </c>
      <c r="W1423" s="63" t="str">
        <f t="shared" si="428"/>
        <v/>
      </c>
      <c r="X1423" s="63" t="str">
        <f t="shared" si="429"/>
        <v/>
      </c>
      <c r="Y1423" s="63" t="str">
        <f t="shared" si="430"/>
        <v/>
      </c>
      <c r="Z1423" s="63" t="str">
        <f t="shared" si="431"/>
        <v/>
      </c>
      <c r="AA1423" s="63" t="str">
        <f t="shared" si="432"/>
        <v/>
      </c>
      <c r="AB1423" s="37"/>
      <c r="AC1423" s="37"/>
      <c r="AD1423" s="37"/>
      <c r="AE1423" s="82" t="str">
        <f t="shared" si="433"/>
        <v/>
      </c>
      <c r="AF1423" s="82" t="str">
        <f t="shared" si="434"/>
        <v/>
      </c>
      <c r="AG1423" s="82" t="str">
        <f t="shared" si="435"/>
        <v/>
      </c>
      <c r="AH1423" s="125" t="str">
        <f t="shared" si="438"/>
        <v/>
      </c>
      <c r="AI1423" s="64" t="str">
        <f t="shared" si="436"/>
        <v/>
      </c>
      <c r="AJ1423" s="45" t="str">
        <f>IFERROR(IF(ISNUMBER('Opsparede løndele dec21-feb22'!K1421),AI1423+'Opsparede løndele dec21-feb22'!K1421,AI1423),"")</f>
        <v/>
      </c>
    </row>
    <row r="1424" spans="1:36" x14ac:dyDescent="0.25">
      <c r="A1424" s="50" t="str">
        <f t="shared" si="439"/>
        <v/>
      </c>
      <c r="B1424" s="5"/>
      <c r="C1424" s="6"/>
      <c r="D1424" s="7"/>
      <c r="E1424" s="8"/>
      <c r="F1424" s="8"/>
      <c r="G1424" s="58" t="str">
        <f t="shared" si="440"/>
        <v/>
      </c>
      <c r="H1424" s="58" t="str">
        <f t="shared" si="440"/>
        <v/>
      </c>
      <c r="I1424" s="58" t="str">
        <f t="shared" si="440"/>
        <v/>
      </c>
      <c r="K1424" s="100" t="str">
        <f t="shared" si="437"/>
        <v/>
      </c>
      <c r="U1424" s="101"/>
      <c r="V1424" s="63" t="str">
        <f t="shared" si="427"/>
        <v/>
      </c>
      <c r="W1424" s="63" t="str">
        <f t="shared" si="428"/>
        <v/>
      </c>
      <c r="X1424" s="63" t="str">
        <f t="shared" si="429"/>
        <v/>
      </c>
      <c r="Y1424" s="63" t="str">
        <f t="shared" si="430"/>
        <v/>
      </c>
      <c r="Z1424" s="63" t="str">
        <f t="shared" si="431"/>
        <v/>
      </c>
      <c r="AA1424" s="63" t="str">
        <f t="shared" si="432"/>
        <v/>
      </c>
      <c r="AB1424" s="37"/>
      <c r="AC1424" s="37"/>
      <c r="AD1424" s="37"/>
      <c r="AE1424" s="82" t="str">
        <f t="shared" si="433"/>
        <v/>
      </c>
      <c r="AF1424" s="82" t="str">
        <f t="shared" si="434"/>
        <v/>
      </c>
      <c r="AG1424" s="82" t="str">
        <f t="shared" si="435"/>
        <v/>
      </c>
      <c r="AH1424" s="125" t="str">
        <f t="shared" si="438"/>
        <v/>
      </c>
      <c r="AI1424" s="64" t="str">
        <f t="shared" si="436"/>
        <v/>
      </c>
      <c r="AJ1424" s="45" t="str">
        <f>IFERROR(IF(ISNUMBER('Opsparede løndele dec21-feb22'!K1422),AI1424+'Opsparede løndele dec21-feb22'!K1422,AI1424),"")</f>
        <v/>
      </c>
    </row>
    <row r="1425" spans="1:36" x14ac:dyDescent="0.25">
      <c r="A1425" s="50" t="str">
        <f t="shared" si="439"/>
        <v/>
      </c>
      <c r="B1425" s="5"/>
      <c r="C1425" s="6"/>
      <c r="D1425" s="7"/>
      <c r="E1425" s="8"/>
      <c r="F1425" s="8"/>
      <c r="G1425" s="58" t="str">
        <f t="shared" si="440"/>
        <v/>
      </c>
      <c r="H1425" s="58" t="str">
        <f t="shared" si="440"/>
        <v/>
      </c>
      <c r="I1425" s="58" t="str">
        <f t="shared" si="440"/>
        <v/>
      </c>
      <c r="K1425" s="100" t="str">
        <f t="shared" si="437"/>
        <v/>
      </c>
      <c r="U1425" s="101"/>
      <c r="V1425" s="63" t="str">
        <f t="shared" si="427"/>
        <v/>
      </c>
      <c r="W1425" s="63" t="str">
        <f t="shared" si="428"/>
        <v/>
      </c>
      <c r="X1425" s="63" t="str">
        <f t="shared" si="429"/>
        <v/>
      </c>
      <c r="Y1425" s="63" t="str">
        <f t="shared" si="430"/>
        <v/>
      </c>
      <c r="Z1425" s="63" t="str">
        <f t="shared" si="431"/>
        <v/>
      </c>
      <c r="AA1425" s="63" t="str">
        <f t="shared" si="432"/>
        <v/>
      </c>
      <c r="AB1425" s="37"/>
      <c r="AC1425" s="37"/>
      <c r="AD1425" s="37"/>
      <c r="AE1425" s="82" t="str">
        <f t="shared" si="433"/>
        <v/>
      </c>
      <c r="AF1425" s="82" t="str">
        <f t="shared" si="434"/>
        <v/>
      </c>
      <c r="AG1425" s="82" t="str">
        <f t="shared" si="435"/>
        <v/>
      </c>
      <c r="AH1425" s="125" t="str">
        <f t="shared" si="438"/>
        <v/>
      </c>
      <c r="AI1425" s="64" t="str">
        <f t="shared" si="436"/>
        <v/>
      </c>
      <c r="AJ1425" s="45" t="str">
        <f>IFERROR(IF(ISNUMBER('Opsparede løndele dec21-feb22'!K1423),AI1425+'Opsparede løndele dec21-feb22'!K1423,AI1425),"")</f>
        <v/>
      </c>
    </row>
    <row r="1426" spans="1:36" x14ac:dyDescent="0.25">
      <c r="A1426" s="50" t="str">
        <f t="shared" si="439"/>
        <v/>
      </c>
      <c r="B1426" s="5"/>
      <c r="C1426" s="6"/>
      <c r="D1426" s="7"/>
      <c r="E1426" s="8"/>
      <c r="F1426" s="8"/>
      <c r="G1426" s="58" t="str">
        <f t="shared" si="440"/>
        <v/>
      </c>
      <c r="H1426" s="58" t="str">
        <f t="shared" si="440"/>
        <v/>
      </c>
      <c r="I1426" s="58" t="str">
        <f t="shared" si="440"/>
        <v/>
      </c>
      <c r="K1426" s="100" t="str">
        <f t="shared" si="437"/>
        <v/>
      </c>
      <c r="U1426" s="101"/>
      <c r="V1426" s="63" t="str">
        <f t="shared" si="427"/>
        <v/>
      </c>
      <c r="W1426" s="63" t="str">
        <f t="shared" si="428"/>
        <v/>
      </c>
      <c r="X1426" s="63" t="str">
        <f t="shared" si="429"/>
        <v/>
      </c>
      <c r="Y1426" s="63" t="str">
        <f t="shared" si="430"/>
        <v/>
      </c>
      <c r="Z1426" s="63" t="str">
        <f t="shared" si="431"/>
        <v/>
      </c>
      <c r="AA1426" s="63" t="str">
        <f t="shared" si="432"/>
        <v/>
      </c>
      <c r="AB1426" s="37"/>
      <c r="AC1426" s="37"/>
      <c r="AD1426" s="37"/>
      <c r="AE1426" s="82" t="str">
        <f t="shared" si="433"/>
        <v/>
      </c>
      <c r="AF1426" s="82" t="str">
        <f t="shared" si="434"/>
        <v/>
      </c>
      <c r="AG1426" s="82" t="str">
        <f t="shared" si="435"/>
        <v/>
      </c>
      <c r="AH1426" s="125" t="str">
        <f t="shared" si="438"/>
        <v/>
      </c>
      <c r="AI1426" s="64" t="str">
        <f t="shared" si="436"/>
        <v/>
      </c>
      <c r="AJ1426" s="45" t="str">
        <f>IFERROR(IF(ISNUMBER('Opsparede løndele dec21-feb22'!K1424),AI1426+'Opsparede løndele dec21-feb22'!K1424,AI1426),"")</f>
        <v/>
      </c>
    </row>
    <row r="1427" spans="1:36" x14ac:dyDescent="0.25">
      <c r="A1427" s="50" t="str">
        <f t="shared" si="439"/>
        <v/>
      </c>
      <c r="B1427" s="5"/>
      <c r="C1427" s="6"/>
      <c r="D1427" s="7"/>
      <c r="E1427" s="8"/>
      <c r="F1427" s="8"/>
      <c r="G1427" s="58" t="str">
        <f t="shared" ref="G1427:I1436" si="441">IF(AND(ISNUMBER($E1427),ISNUMBER($F1427)),MAX(MIN(NETWORKDAYS(IF($E1427&lt;=VLOOKUP(G$6,Matrix_antal_dage,5,FALSE),VLOOKUP(G$6,Matrix_antal_dage,5,FALSE),$E1427),IF($F1427&gt;=VLOOKUP(G$6,Matrix_antal_dage,6,FALSE),VLOOKUP(G$6,Matrix_antal_dage,6,FALSE),$F1427),helligdage),VLOOKUP(G$6,Matrix_antal_dage,7,FALSE)),0),"")</f>
        <v/>
      </c>
      <c r="H1427" s="58" t="str">
        <f t="shared" si="441"/>
        <v/>
      </c>
      <c r="I1427" s="58" t="str">
        <f t="shared" si="441"/>
        <v/>
      </c>
      <c r="K1427" s="100" t="str">
        <f t="shared" si="437"/>
        <v/>
      </c>
      <c r="U1427" s="101"/>
      <c r="V1427" s="63" t="str">
        <f t="shared" si="427"/>
        <v/>
      </c>
      <c r="W1427" s="63" t="str">
        <f t="shared" si="428"/>
        <v/>
      </c>
      <c r="X1427" s="63" t="str">
        <f t="shared" si="429"/>
        <v/>
      </c>
      <c r="Y1427" s="63" t="str">
        <f t="shared" si="430"/>
        <v/>
      </c>
      <c r="Z1427" s="63" t="str">
        <f t="shared" si="431"/>
        <v/>
      </c>
      <c r="AA1427" s="63" t="str">
        <f t="shared" si="432"/>
        <v/>
      </c>
      <c r="AB1427" s="37"/>
      <c r="AC1427" s="37"/>
      <c r="AD1427" s="37"/>
      <c r="AE1427" s="82" t="str">
        <f t="shared" si="433"/>
        <v/>
      </c>
      <c r="AF1427" s="82" t="str">
        <f t="shared" si="434"/>
        <v/>
      </c>
      <c r="AG1427" s="82" t="str">
        <f t="shared" si="435"/>
        <v/>
      </c>
      <c r="AH1427" s="125" t="str">
        <f t="shared" si="438"/>
        <v/>
      </c>
      <c r="AI1427" s="64" t="str">
        <f t="shared" si="436"/>
        <v/>
      </c>
      <c r="AJ1427" s="45" t="str">
        <f>IFERROR(IF(ISNUMBER('Opsparede løndele dec21-feb22'!K1425),AI1427+'Opsparede løndele dec21-feb22'!K1425,AI1427),"")</f>
        <v/>
      </c>
    </row>
    <row r="1428" spans="1:36" x14ac:dyDescent="0.25">
      <c r="A1428" s="50" t="str">
        <f t="shared" si="439"/>
        <v/>
      </c>
      <c r="B1428" s="5"/>
      <c r="C1428" s="6"/>
      <c r="D1428" s="7"/>
      <c r="E1428" s="8"/>
      <c r="F1428" s="8"/>
      <c r="G1428" s="58" t="str">
        <f t="shared" si="441"/>
        <v/>
      </c>
      <c r="H1428" s="58" t="str">
        <f t="shared" si="441"/>
        <v/>
      </c>
      <c r="I1428" s="58" t="str">
        <f t="shared" si="441"/>
        <v/>
      </c>
      <c r="K1428" s="100" t="str">
        <f t="shared" si="437"/>
        <v/>
      </c>
      <c r="U1428" s="101"/>
      <c r="V1428" s="63" t="str">
        <f t="shared" si="427"/>
        <v/>
      </c>
      <c r="W1428" s="63" t="str">
        <f t="shared" si="428"/>
        <v/>
      </c>
      <c r="X1428" s="63" t="str">
        <f t="shared" si="429"/>
        <v/>
      </c>
      <c r="Y1428" s="63" t="str">
        <f t="shared" si="430"/>
        <v/>
      </c>
      <c r="Z1428" s="63" t="str">
        <f t="shared" si="431"/>
        <v/>
      </c>
      <c r="AA1428" s="63" t="str">
        <f t="shared" si="432"/>
        <v/>
      </c>
      <c r="AB1428" s="37"/>
      <c r="AC1428" s="37"/>
      <c r="AD1428" s="37"/>
      <c r="AE1428" s="82" t="str">
        <f t="shared" si="433"/>
        <v/>
      </c>
      <c r="AF1428" s="82" t="str">
        <f t="shared" si="434"/>
        <v/>
      </c>
      <c r="AG1428" s="82" t="str">
        <f t="shared" si="435"/>
        <v/>
      </c>
      <c r="AH1428" s="125" t="str">
        <f t="shared" si="438"/>
        <v/>
      </c>
      <c r="AI1428" s="64" t="str">
        <f t="shared" si="436"/>
        <v/>
      </c>
      <c r="AJ1428" s="45" t="str">
        <f>IFERROR(IF(ISNUMBER('Opsparede løndele dec21-feb22'!K1426),AI1428+'Opsparede løndele dec21-feb22'!K1426,AI1428),"")</f>
        <v/>
      </c>
    </row>
    <row r="1429" spans="1:36" x14ac:dyDescent="0.25">
      <c r="A1429" s="50" t="str">
        <f t="shared" si="439"/>
        <v/>
      </c>
      <c r="B1429" s="5"/>
      <c r="C1429" s="6"/>
      <c r="D1429" s="7"/>
      <c r="E1429" s="8"/>
      <c r="F1429" s="8"/>
      <c r="G1429" s="58" t="str">
        <f t="shared" si="441"/>
        <v/>
      </c>
      <c r="H1429" s="58" t="str">
        <f t="shared" si="441"/>
        <v/>
      </c>
      <c r="I1429" s="58" t="str">
        <f t="shared" si="441"/>
        <v/>
      </c>
      <c r="K1429" s="100" t="str">
        <f t="shared" si="437"/>
        <v/>
      </c>
      <c r="U1429" s="101"/>
      <c r="V1429" s="63" t="str">
        <f t="shared" si="427"/>
        <v/>
      </c>
      <c r="W1429" s="63" t="str">
        <f t="shared" si="428"/>
        <v/>
      </c>
      <c r="X1429" s="63" t="str">
        <f t="shared" si="429"/>
        <v/>
      </c>
      <c r="Y1429" s="63" t="str">
        <f t="shared" si="430"/>
        <v/>
      </c>
      <c r="Z1429" s="63" t="str">
        <f t="shared" si="431"/>
        <v/>
      </c>
      <c r="AA1429" s="63" t="str">
        <f t="shared" si="432"/>
        <v/>
      </c>
      <c r="AB1429" s="37"/>
      <c r="AC1429" s="37"/>
      <c r="AD1429" s="37"/>
      <c r="AE1429" s="82" t="str">
        <f t="shared" si="433"/>
        <v/>
      </c>
      <c r="AF1429" s="82" t="str">
        <f t="shared" si="434"/>
        <v/>
      </c>
      <c r="AG1429" s="82" t="str">
        <f t="shared" si="435"/>
        <v/>
      </c>
      <c r="AH1429" s="125" t="str">
        <f t="shared" si="438"/>
        <v/>
      </c>
      <c r="AI1429" s="64" t="str">
        <f t="shared" si="436"/>
        <v/>
      </c>
      <c r="AJ1429" s="45" t="str">
        <f>IFERROR(IF(ISNUMBER('Opsparede løndele dec21-feb22'!K1427),AI1429+'Opsparede løndele dec21-feb22'!K1427,AI1429),"")</f>
        <v/>
      </c>
    </row>
    <row r="1430" spans="1:36" x14ac:dyDescent="0.25">
      <c r="A1430" s="50" t="str">
        <f t="shared" si="439"/>
        <v/>
      </c>
      <c r="B1430" s="5"/>
      <c r="C1430" s="6"/>
      <c r="D1430" s="7"/>
      <c r="E1430" s="8"/>
      <c r="F1430" s="8"/>
      <c r="G1430" s="58" t="str">
        <f t="shared" si="441"/>
        <v/>
      </c>
      <c r="H1430" s="58" t="str">
        <f t="shared" si="441"/>
        <v/>
      </c>
      <c r="I1430" s="58" t="str">
        <f t="shared" si="441"/>
        <v/>
      </c>
      <c r="K1430" s="100" t="str">
        <f t="shared" si="437"/>
        <v/>
      </c>
      <c r="U1430" s="101"/>
      <c r="V1430" s="63" t="str">
        <f t="shared" si="427"/>
        <v/>
      </c>
      <c r="W1430" s="63" t="str">
        <f t="shared" si="428"/>
        <v/>
      </c>
      <c r="X1430" s="63" t="str">
        <f t="shared" si="429"/>
        <v/>
      </c>
      <c r="Y1430" s="63" t="str">
        <f t="shared" si="430"/>
        <v/>
      </c>
      <c r="Z1430" s="63" t="str">
        <f t="shared" si="431"/>
        <v/>
      </c>
      <c r="AA1430" s="63" t="str">
        <f t="shared" si="432"/>
        <v/>
      </c>
      <c r="AB1430" s="37"/>
      <c r="AC1430" s="37"/>
      <c r="AD1430" s="37"/>
      <c r="AE1430" s="82" t="str">
        <f t="shared" si="433"/>
        <v/>
      </c>
      <c r="AF1430" s="82" t="str">
        <f t="shared" si="434"/>
        <v/>
      </c>
      <c r="AG1430" s="82" t="str">
        <f t="shared" si="435"/>
        <v/>
      </c>
      <c r="AH1430" s="125" t="str">
        <f t="shared" si="438"/>
        <v/>
      </c>
      <c r="AI1430" s="64" t="str">
        <f t="shared" si="436"/>
        <v/>
      </c>
      <c r="AJ1430" s="45" t="str">
        <f>IFERROR(IF(ISNUMBER('Opsparede løndele dec21-feb22'!K1428),AI1430+'Opsparede løndele dec21-feb22'!K1428,AI1430),"")</f>
        <v/>
      </c>
    </row>
    <row r="1431" spans="1:36" x14ac:dyDescent="0.25">
      <c r="A1431" s="50" t="str">
        <f t="shared" si="439"/>
        <v/>
      </c>
      <c r="B1431" s="5"/>
      <c r="C1431" s="6"/>
      <c r="D1431" s="7"/>
      <c r="E1431" s="8"/>
      <c r="F1431" s="8"/>
      <c r="G1431" s="58" t="str">
        <f t="shared" si="441"/>
        <v/>
      </c>
      <c r="H1431" s="58" t="str">
        <f t="shared" si="441"/>
        <v/>
      </c>
      <c r="I1431" s="58" t="str">
        <f t="shared" si="441"/>
        <v/>
      </c>
      <c r="K1431" s="100" t="str">
        <f t="shared" si="437"/>
        <v/>
      </c>
      <c r="U1431" s="101"/>
      <c r="V1431" s="63" t="str">
        <f t="shared" si="427"/>
        <v/>
      </c>
      <c r="W1431" s="63" t="str">
        <f t="shared" si="428"/>
        <v/>
      </c>
      <c r="X1431" s="63" t="str">
        <f t="shared" si="429"/>
        <v/>
      </c>
      <c r="Y1431" s="63" t="str">
        <f t="shared" si="430"/>
        <v/>
      </c>
      <c r="Z1431" s="63" t="str">
        <f t="shared" si="431"/>
        <v/>
      </c>
      <c r="AA1431" s="63" t="str">
        <f t="shared" si="432"/>
        <v/>
      </c>
      <c r="AB1431" s="37"/>
      <c r="AC1431" s="37"/>
      <c r="AD1431" s="37"/>
      <c r="AE1431" s="82" t="str">
        <f t="shared" si="433"/>
        <v/>
      </c>
      <c r="AF1431" s="82" t="str">
        <f t="shared" si="434"/>
        <v/>
      </c>
      <c r="AG1431" s="82" t="str">
        <f t="shared" si="435"/>
        <v/>
      </c>
      <c r="AH1431" s="125" t="str">
        <f t="shared" si="438"/>
        <v/>
      </c>
      <c r="AI1431" s="64" t="str">
        <f t="shared" si="436"/>
        <v/>
      </c>
      <c r="AJ1431" s="45" t="str">
        <f>IFERROR(IF(ISNUMBER('Opsparede løndele dec21-feb22'!K1429),AI1431+'Opsparede løndele dec21-feb22'!K1429,AI1431),"")</f>
        <v/>
      </c>
    </row>
    <row r="1432" spans="1:36" x14ac:dyDescent="0.25">
      <c r="A1432" s="50" t="str">
        <f t="shared" si="439"/>
        <v/>
      </c>
      <c r="B1432" s="5"/>
      <c r="C1432" s="6"/>
      <c r="D1432" s="7"/>
      <c r="E1432" s="8"/>
      <c r="F1432" s="8"/>
      <c r="G1432" s="58" t="str">
        <f t="shared" si="441"/>
        <v/>
      </c>
      <c r="H1432" s="58" t="str">
        <f t="shared" si="441"/>
        <v/>
      </c>
      <c r="I1432" s="58" t="str">
        <f t="shared" si="441"/>
        <v/>
      </c>
      <c r="K1432" s="100" t="str">
        <f t="shared" si="437"/>
        <v/>
      </c>
      <c r="U1432" s="101"/>
      <c r="V1432" s="63" t="str">
        <f t="shared" si="427"/>
        <v/>
      </c>
      <c r="W1432" s="63" t="str">
        <f t="shared" si="428"/>
        <v/>
      </c>
      <c r="X1432" s="63" t="str">
        <f t="shared" si="429"/>
        <v/>
      </c>
      <c r="Y1432" s="63" t="str">
        <f t="shared" si="430"/>
        <v/>
      </c>
      <c r="Z1432" s="63" t="str">
        <f t="shared" si="431"/>
        <v/>
      </c>
      <c r="AA1432" s="63" t="str">
        <f t="shared" si="432"/>
        <v/>
      </c>
      <c r="AB1432" s="37"/>
      <c r="AC1432" s="37"/>
      <c r="AD1432" s="37"/>
      <c r="AE1432" s="82" t="str">
        <f t="shared" si="433"/>
        <v/>
      </c>
      <c r="AF1432" s="82" t="str">
        <f t="shared" si="434"/>
        <v/>
      </c>
      <c r="AG1432" s="82" t="str">
        <f t="shared" si="435"/>
        <v/>
      </c>
      <c r="AH1432" s="125" t="str">
        <f t="shared" si="438"/>
        <v/>
      </c>
      <c r="AI1432" s="64" t="str">
        <f t="shared" si="436"/>
        <v/>
      </c>
      <c r="AJ1432" s="45" t="str">
        <f>IFERROR(IF(ISNUMBER('Opsparede løndele dec21-feb22'!K1430),AI1432+'Opsparede løndele dec21-feb22'!K1430,AI1432),"")</f>
        <v/>
      </c>
    </row>
    <row r="1433" spans="1:36" x14ac:dyDescent="0.25">
      <c r="A1433" s="50" t="str">
        <f t="shared" si="439"/>
        <v/>
      </c>
      <c r="B1433" s="5"/>
      <c r="C1433" s="6"/>
      <c r="D1433" s="7"/>
      <c r="E1433" s="8"/>
      <c r="F1433" s="8"/>
      <c r="G1433" s="58" t="str">
        <f t="shared" si="441"/>
        <v/>
      </c>
      <c r="H1433" s="58" t="str">
        <f t="shared" si="441"/>
        <v/>
      </c>
      <c r="I1433" s="58" t="str">
        <f t="shared" si="441"/>
        <v/>
      </c>
      <c r="K1433" s="100" t="str">
        <f t="shared" si="437"/>
        <v/>
      </c>
      <c r="U1433" s="101"/>
      <c r="V1433" s="63" t="str">
        <f t="shared" si="427"/>
        <v/>
      </c>
      <c r="W1433" s="63" t="str">
        <f t="shared" si="428"/>
        <v/>
      </c>
      <c r="X1433" s="63" t="str">
        <f t="shared" si="429"/>
        <v/>
      </c>
      <c r="Y1433" s="63" t="str">
        <f t="shared" si="430"/>
        <v/>
      </c>
      <c r="Z1433" s="63" t="str">
        <f t="shared" si="431"/>
        <v/>
      </c>
      <c r="AA1433" s="63" t="str">
        <f t="shared" si="432"/>
        <v/>
      </c>
      <c r="AB1433" s="37"/>
      <c r="AC1433" s="37"/>
      <c r="AD1433" s="37"/>
      <c r="AE1433" s="82" t="str">
        <f t="shared" si="433"/>
        <v/>
      </c>
      <c r="AF1433" s="82" t="str">
        <f t="shared" si="434"/>
        <v/>
      </c>
      <c r="AG1433" s="82" t="str">
        <f t="shared" si="435"/>
        <v/>
      </c>
      <c r="AH1433" s="125" t="str">
        <f t="shared" si="438"/>
        <v/>
      </c>
      <c r="AI1433" s="64" t="str">
        <f t="shared" si="436"/>
        <v/>
      </c>
      <c r="AJ1433" s="45" t="str">
        <f>IFERROR(IF(ISNUMBER('Opsparede løndele dec21-feb22'!K1431),AI1433+'Opsparede løndele dec21-feb22'!K1431,AI1433),"")</f>
        <v/>
      </c>
    </row>
    <row r="1434" spans="1:36" x14ac:dyDescent="0.25">
      <c r="A1434" s="50" t="str">
        <f t="shared" si="439"/>
        <v/>
      </c>
      <c r="B1434" s="5"/>
      <c r="C1434" s="6"/>
      <c r="D1434" s="7"/>
      <c r="E1434" s="8"/>
      <c r="F1434" s="8"/>
      <c r="G1434" s="58" t="str">
        <f t="shared" si="441"/>
        <v/>
      </c>
      <c r="H1434" s="58" t="str">
        <f t="shared" si="441"/>
        <v/>
      </c>
      <c r="I1434" s="58" t="str">
        <f t="shared" si="441"/>
        <v/>
      </c>
      <c r="K1434" s="100" t="str">
        <f t="shared" si="437"/>
        <v/>
      </c>
      <c r="U1434" s="101"/>
      <c r="V1434" s="63" t="str">
        <f t="shared" si="427"/>
        <v/>
      </c>
      <c r="W1434" s="63" t="str">
        <f t="shared" si="428"/>
        <v/>
      </c>
      <c r="X1434" s="63" t="str">
        <f t="shared" si="429"/>
        <v/>
      </c>
      <c r="Y1434" s="63" t="str">
        <f t="shared" si="430"/>
        <v/>
      </c>
      <c r="Z1434" s="63" t="str">
        <f t="shared" si="431"/>
        <v/>
      </c>
      <c r="AA1434" s="63" t="str">
        <f t="shared" si="432"/>
        <v/>
      </c>
      <c r="AB1434" s="37"/>
      <c r="AC1434" s="37"/>
      <c r="AD1434" s="37"/>
      <c r="AE1434" s="82" t="str">
        <f t="shared" si="433"/>
        <v/>
      </c>
      <c r="AF1434" s="82" t="str">
        <f t="shared" si="434"/>
        <v/>
      </c>
      <c r="AG1434" s="82" t="str">
        <f t="shared" si="435"/>
        <v/>
      </c>
      <c r="AH1434" s="125" t="str">
        <f t="shared" si="438"/>
        <v/>
      </c>
      <c r="AI1434" s="64" t="str">
        <f t="shared" si="436"/>
        <v/>
      </c>
      <c r="AJ1434" s="45" t="str">
        <f>IFERROR(IF(ISNUMBER('Opsparede løndele dec21-feb22'!K1432),AI1434+'Opsparede løndele dec21-feb22'!K1432,AI1434),"")</f>
        <v/>
      </c>
    </row>
    <row r="1435" spans="1:36" x14ac:dyDescent="0.25">
      <c r="A1435" s="50" t="str">
        <f t="shared" si="439"/>
        <v/>
      </c>
      <c r="B1435" s="5"/>
      <c r="C1435" s="6"/>
      <c r="D1435" s="7"/>
      <c r="E1435" s="8"/>
      <c r="F1435" s="8"/>
      <c r="G1435" s="58" t="str">
        <f t="shared" si="441"/>
        <v/>
      </c>
      <c r="H1435" s="58" t="str">
        <f t="shared" si="441"/>
        <v/>
      </c>
      <c r="I1435" s="58" t="str">
        <f t="shared" si="441"/>
        <v/>
      </c>
      <c r="K1435" s="100" t="str">
        <f t="shared" si="437"/>
        <v/>
      </c>
      <c r="U1435" s="101"/>
      <c r="V1435" s="63" t="str">
        <f t="shared" si="427"/>
        <v/>
      </c>
      <c r="W1435" s="63" t="str">
        <f t="shared" si="428"/>
        <v/>
      </c>
      <c r="X1435" s="63" t="str">
        <f t="shared" si="429"/>
        <v/>
      </c>
      <c r="Y1435" s="63" t="str">
        <f t="shared" si="430"/>
        <v/>
      </c>
      <c r="Z1435" s="63" t="str">
        <f t="shared" si="431"/>
        <v/>
      </c>
      <c r="AA1435" s="63" t="str">
        <f t="shared" si="432"/>
        <v/>
      </c>
      <c r="AB1435" s="37"/>
      <c r="AC1435" s="37"/>
      <c r="AD1435" s="37"/>
      <c r="AE1435" s="82" t="str">
        <f t="shared" si="433"/>
        <v/>
      </c>
      <c r="AF1435" s="82" t="str">
        <f t="shared" si="434"/>
        <v/>
      </c>
      <c r="AG1435" s="82" t="str">
        <f t="shared" si="435"/>
        <v/>
      </c>
      <c r="AH1435" s="125" t="str">
        <f t="shared" si="438"/>
        <v/>
      </c>
      <c r="AI1435" s="64" t="str">
        <f t="shared" si="436"/>
        <v/>
      </c>
      <c r="AJ1435" s="45" t="str">
        <f>IFERROR(IF(ISNUMBER('Opsparede løndele dec21-feb22'!K1433),AI1435+'Opsparede løndele dec21-feb22'!K1433,AI1435),"")</f>
        <v/>
      </c>
    </row>
    <row r="1436" spans="1:36" x14ac:dyDescent="0.25">
      <c r="A1436" s="50" t="str">
        <f t="shared" si="439"/>
        <v/>
      </c>
      <c r="B1436" s="5"/>
      <c r="C1436" s="6"/>
      <c r="D1436" s="7"/>
      <c r="E1436" s="8"/>
      <c r="F1436" s="8"/>
      <c r="G1436" s="58" t="str">
        <f t="shared" si="441"/>
        <v/>
      </c>
      <c r="H1436" s="58" t="str">
        <f t="shared" si="441"/>
        <v/>
      </c>
      <c r="I1436" s="58" t="str">
        <f t="shared" si="441"/>
        <v/>
      </c>
      <c r="K1436" s="100" t="str">
        <f t="shared" si="437"/>
        <v/>
      </c>
      <c r="U1436" s="101"/>
      <c r="V1436" s="63" t="str">
        <f t="shared" si="427"/>
        <v/>
      </c>
      <c r="W1436" s="63" t="str">
        <f t="shared" si="428"/>
        <v/>
      </c>
      <c r="X1436" s="63" t="str">
        <f t="shared" si="429"/>
        <v/>
      </c>
      <c r="Y1436" s="63" t="str">
        <f t="shared" si="430"/>
        <v/>
      </c>
      <c r="Z1436" s="63" t="str">
        <f t="shared" si="431"/>
        <v/>
      </c>
      <c r="AA1436" s="63" t="str">
        <f t="shared" si="432"/>
        <v/>
      </c>
      <c r="AB1436" s="37"/>
      <c r="AC1436" s="37"/>
      <c r="AD1436" s="37"/>
      <c r="AE1436" s="82" t="str">
        <f t="shared" si="433"/>
        <v/>
      </c>
      <c r="AF1436" s="82" t="str">
        <f t="shared" si="434"/>
        <v/>
      </c>
      <c r="AG1436" s="82" t="str">
        <f t="shared" si="435"/>
        <v/>
      </c>
      <c r="AH1436" s="125" t="str">
        <f t="shared" si="438"/>
        <v/>
      </c>
      <c r="AI1436" s="64" t="str">
        <f t="shared" si="436"/>
        <v/>
      </c>
      <c r="AJ1436" s="45" t="str">
        <f>IFERROR(IF(ISNUMBER('Opsparede løndele dec21-feb22'!K1434),AI1436+'Opsparede løndele dec21-feb22'!K1434,AI1436),"")</f>
        <v/>
      </c>
    </row>
    <row r="1437" spans="1:36" x14ac:dyDescent="0.25">
      <c r="A1437" s="50" t="str">
        <f t="shared" si="439"/>
        <v/>
      </c>
      <c r="B1437" s="5"/>
      <c r="C1437" s="6"/>
      <c r="D1437" s="7"/>
      <c r="E1437" s="8"/>
      <c r="F1437" s="8"/>
      <c r="G1437" s="58" t="str">
        <f t="shared" ref="G1437:I1446" si="442">IF(AND(ISNUMBER($E1437),ISNUMBER($F1437)),MAX(MIN(NETWORKDAYS(IF($E1437&lt;=VLOOKUP(G$6,Matrix_antal_dage,5,FALSE),VLOOKUP(G$6,Matrix_antal_dage,5,FALSE),$E1437),IF($F1437&gt;=VLOOKUP(G$6,Matrix_antal_dage,6,FALSE),VLOOKUP(G$6,Matrix_antal_dage,6,FALSE),$F1437),helligdage),VLOOKUP(G$6,Matrix_antal_dage,7,FALSE)),0),"")</f>
        <v/>
      </c>
      <c r="H1437" s="58" t="str">
        <f t="shared" si="442"/>
        <v/>
      </c>
      <c r="I1437" s="58" t="str">
        <f t="shared" si="442"/>
        <v/>
      </c>
      <c r="K1437" s="100" t="str">
        <f t="shared" si="437"/>
        <v/>
      </c>
      <c r="U1437" s="101"/>
      <c r="V1437" s="63" t="str">
        <f t="shared" si="427"/>
        <v/>
      </c>
      <c r="W1437" s="63" t="str">
        <f t="shared" si="428"/>
        <v/>
      </c>
      <c r="X1437" s="63" t="str">
        <f t="shared" si="429"/>
        <v/>
      </c>
      <c r="Y1437" s="63" t="str">
        <f t="shared" si="430"/>
        <v/>
      </c>
      <c r="Z1437" s="63" t="str">
        <f t="shared" si="431"/>
        <v/>
      </c>
      <c r="AA1437" s="63" t="str">
        <f t="shared" si="432"/>
        <v/>
      </c>
      <c r="AB1437" s="37"/>
      <c r="AC1437" s="37"/>
      <c r="AD1437" s="37"/>
      <c r="AE1437" s="82" t="str">
        <f t="shared" si="433"/>
        <v/>
      </c>
      <c r="AF1437" s="82" t="str">
        <f t="shared" si="434"/>
        <v/>
      </c>
      <c r="AG1437" s="82" t="str">
        <f t="shared" si="435"/>
        <v/>
      </c>
      <c r="AH1437" s="125" t="str">
        <f t="shared" si="438"/>
        <v/>
      </c>
      <c r="AI1437" s="64" t="str">
        <f t="shared" si="436"/>
        <v/>
      </c>
      <c r="AJ1437" s="45" t="str">
        <f>IFERROR(IF(ISNUMBER('Opsparede løndele dec21-feb22'!K1435),AI1437+'Opsparede løndele dec21-feb22'!K1435,AI1437),"")</f>
        <v/>
      </c>
    </row>
    <row r="1438" spans="1:36" x14ac:dyDescent="0.25">
      <c r="A1438" s="50" t="str">
        <f t="shared" si="439"/>
        <v/>
      </c>
      <c r="B1438" s="5"/>
      <c r="C1438" s="6"/>
      <c r="D1438" s="7"/>
      <c r="E1438" s="8"/>
      <c r="F1438" s="8"/>
      <c r="G1438" s="58" t="str">
        <f t="shared" si="442"/>
        <v/>
      </c>
      <c r="H1438" s="58" t="str">
        <f t="shared" si="442"/>
        <v/>
      </c>
      <c r="I1438" s="58" t="str">
        <f t="shared" si="442"/>
        <v/>
      </c>
      <c r="K1438" s="100" t="str">
        <f t="shared" si="437"/>
        <v/>
      </c>
      <c r="U1438" s="101"/>
      <c r="V1438" s="63" t="str">
        <f t="shared" si="427"/>
        <v/>
      </c>
      <c r="W1438" s="63" t="str">
        <f t="shared" si="428"/>
        <v/>
      </c>
      <c r="X1438" s="63" t="str">
        <f t="shared" si="429"/>
        <v/>
      </c>
      <c r="Y1438" s="63" t="str">
        <f t="shared" si="430"/>
        <v/>
      </c>
      <c r="Z1438" s="63" t="str">
        <f t="shared" si="431"/>
        <v/>
      </c>
      <c r="AA1438" s="63" t="str">
        <f t="shared" si="432"/>
        <v/>
      </c>
      <c r="AB1438" s="37"/>
      <c r="AC1438" s="37"/>
      <c r="AD1438" s="37"/>
      <c r="AE1438" s="82" t="str">
        <f t="shared" si="433"/>
        <v/>
      </c>
      <c r="AF1438" s="82" t="str">
        <f t="shared" si="434"/>
        <v/>
      </c>
      <c r="AG1438" s="82" t="str">
        <f t="shared" si="435"/>
        <v/>
      </c>
      <c r="AH1438" s="125" t="str">
        <f t="shared" si="438"/>
        <v/>
      </c>
      <c r="AI1438" s="64" t="str">
        <f t="shared" si="436"/>
        <v/>
      </c>
      <c r="AJ1438" s="45" t="str">
        <f>IFERROR(IF(ISNUMBER('Opsparede løndele dec21-feb22'!K1436),AI1438+'Opsparede løndele dec21-feb22'!K1436,AI1438),"")</f>
        <v/>
      </c>
    </row>
    <row r="1439" spans="1:36" x14ac:dyDescent="0.25">
      <c r="A1439" s="50" t="str">
        <f t="shared" si="439"/>
        <v/>
      </c>
      <c r="B1439" s="5"/>
      <c r="C1439" s="6"/>
      <c r="D1439" s="7"/>
      <c r="E1439" s="8"/>
      <c r="F1439" s="8"/>
      <c r="G1439" s="58" t="str">
        <f t="shared" si="442"/>
        <v/>
      </c>
      <c r="H1439" s="58" t="str">
        <f t="shared" si="442"/>
        <v/>
      </c>
      <c r="I1439" s="58" t="str">
        <f t="shared" si="442"/>
        <v/>
      </c>
      <c r="K1439" s="100" t="str">
        <f t="shared" si="437"/>
        <v/>
      </c>
      <c r="U1439" s="101"/>
      <c r="V1439" s="63" t="str">
        <f t="shared" si="427"/>
        <v/>
      </c>
      <c r="W1439" s="63" t="str">
        <f t="shared" si="428"/>
        <v/>
      </c>
      <c r="X1439" s="63" t="str">
        <f t="shared" si="429"/>
        <v/>
      </c>
      <c r="Y1439" s="63" t="str">
        <f t="shared" si="430"/>
        <v/>
      </c>
      <c r="Z1439" s="63" t="str">
        <f t="shared" si="431"/>
        <v/>
      </c>
      <c r="AA1439" s="63" t="str">
        <f t="shared" si="432"/>
        <v/>
      </c>
      <c r="AB1439" s="37"/>
      <c r="AC1439" s="37"/>
      <c r="AD1439" s="37"/>
      <c r="AE1439" s="82" t="str">
        <f t="shared" si="433"/>
        <v/>
      </c>
      <c r="AF1439" s="82" t="str">
        <f t="shared" si="434"/>
        <v/>
      </c>
      <c r="AG1439" s="82" t="str">
        <f t="shared" si="435"/>
        <v/>
      </c>
      <c r="AH1439" s="125" t="str">
        <f t="shared" si="438"/>
        <v/>
      </c>
      <c r="AI1439" s="64" t="str">
        <f t="shared" si="436"/>
        <v/>
      </c>
      <c r="AJ1439" s="45" t="str">
        <f>IFERROR(IF(ISNUMBER('Opsparede løndele dec21-feb22'!K1437),AI1439+'Opsparede løndele dec21-feb22'!K1437,AI1439),"")</f>
        <v/>
      </c>
    </row>
    <row r="1440" spans="1:36" x14ac:dyDescent="0.25">
      <c r="A1440" s="50" t="str">
        <f t="shared" si="439"/>
        <v/>
      </c>
      <c r="B1440" s="5"/>
      <c r="C1440" s="6"/>
      <c r="D1440" s="7"/>
      <c r="E1440" s="8"/>
      <c r="F1440" s="8"/>
      <c r="G1440" s="58" t="str">
        <f t="shared" si="442"/>
        <v/>
      </c>
      <c r="H1440" s="58" t="str">
        <f t="shared" si="442"/>
        <v/>
      </c>
      <c r="I1440" s="58" t="str">
        <f t="shared" si="442"/>
        <v/>
      </c>
      <c r="K1440" s="100" t="str">
        <f t="shared" si="437"/>
        <v/>
      </c>
      <c r="U1440" s="101"/>
      <c r="V1440" s="63" t="str">
        <f t="shared" si="427"/>
        <v/>
      </c>
      <c r="W1440" s="63" t="str">
        <f t="shared" si="428"/>
        <v/>
      </c>
      <c r="X1440" s="63" t="str">
        <f t="shared" si="429"/>
        <v/>
      </c>
      <c r="Y1440" s="63" t="str">
        <f t="shared" si="430"/>
        <v/>
      </c>
      <c r="Z1440" s="63" t="str">
        <f t="shared" si="431"/>
        <v/>
      </c>
      <c r="AA1440" s="63" t="str">
        <f t="shared" si="432"/>
        <v/>
      </c>
      <c r="AB1440" s="37"/>
      <c r="AC1440" s="37"/>
      <c r="AD1440" s="37"/>
      <c r="AE1440" s="82" t="str">
        <f t="shared" si="433"/>
        <v/>
      </c>
      <c r="AF1440" s="82" t="str">
        <f t="shared" si="434"/>
        <v/>
      </c>
      <c r="AG1440" s="82" t="str">
        <f t="shared" si="435"/>
        <v/>
      </c>
      <c r="AH1440" s="125" t="str">
        <f t="shared" si="438"/>
        <v/>
      </c>
      <c r="AI1440" s="64" t="str">
        <f t="shared" si="436"/>
        <v/>
      </c>
      <c r="AJ1440" s="45" t="str">
        <f>IFERROR(IF(ISNUMBER('Opsparede løndele dec21-feb22'!K1438),AI1440+'Opsparede løndele dec21-feb22'!K1438,AI1440),"")</f>
        <v/>
      </c>
    </row>
    <row r="1441" spans="1:36" x14ac:dyDescent="0.25">
      <c r="A1441" s="50" t="str">
        <f t="shared" si="439"/>
        <v/>
      </c>
      <c r="B1441" s="5"/>
      <c r="C1441" s="6"/>
      <c r="D1441" s="7"/>
      <c r="E1441" s="8"/>
      <c r="F1441" s="8"/>
      <c r="G1441" s="58" t="str">
        <f t="shared" si="442"/>
        <v/>
      </c>
      <c r="H1441" s="58" t="str">
        <f t="shared" si="442"/>
        <v/>
      </c>
      <c r="I1441" s="58" t="str">
        <f t="shared" si="442"/>
        <v/>
      </c>
      <c r="K1441" s="100" t="str">
        <f t="shared" si="437"/>
        <v/>
      </c>
      <c r="U1441" s="101"/>
      <c r="V1441" s="63" t="str">
        <f t="shared" si="427"/>
        <v/>
      </c>
      <c r="W1441" s="63" t="str">
        <f t="shared" si="428"/>
        <v/>
      </c>
      <c r="X1441" s="63" t="str">
        <f t="shared" si="429"/>
        <v/>
      </c>
      <c r="Y1441" s="63" t="str">
        <f t="shared" si="430"/>
        <v/>
      </c>
      <c r="Z1441" s="63" t="str">
        <f t="shared" si="431"/>
        <v/>
      </c>
      <c r="AA1441" s="63" t="str">
        <f t="shared" si="432"/>
        <v/>
      </c>
      <c r="AB1441" s="37"/>
      <c r="AC1441" s="37"/>
      <c r="AD1441" s="37"/>
      <c r="AE1441" s="82" t="str">
        <f t="shared" si="433"/>
        <v/>
      </c>
      <c r="AF1441" s="82" t="str">
        <f t="shared" si="434"/>
        <v/>
      </c>
      <c r="AG1441" s="82" t="str">
        <f t="shared" si="435"/>
        <v/>
      </c>
      <c r="AH1441" s="125" t="str">
        <f t="shared" si="438"/>
        <v/>
      </c>
      <c r="AI1441" s="64" t="str">
        <f t="shared" si="436"/>
        <v/>
      </c>
      <c r="AJ1441" s="45" t="str">
        <f>IFERROR(IF(ISNUMBER('Opsparede løndele dec21-feb22'!K1439),AI1441+'Opsparede løndele dec21-feb22'!K1439,AI1441),"")</f>
        <v/>
      </c>
    </row>
    <row r="1442" spans="1:36" x14ac:dyDescent="0.25">
      <c r="A1442" s="50" t="str">
        <f t="shared" si="439"/>
        <v/>
      </c>
      <c r="B1442" s="5"/>
      <c r="C1442" s="6"/>
      <c r="D1442" s="7"/>
      <c r="E1442" s="8"/>
      <c r="F1442" s="8"/>
      <c r="G1442" s="58" t="str">
        <f t="shared" si="442"/>
        <v/>
      </c>
      <c r="H1442" s="58" t="str">
        <f t="shared" si="442"/>
        <v/>
      </c>
      <c r="I1442" s="58" t="str">
        <f t="shared" si="442"/>
        <v/>
      </c>
      <c r="K1442" s="100" t="str">
        <f t="shared" si="437"/>
        <v/>
      </c>
      <c r="U1442" s="101"/>
      <c r="V1442" s="63" t="str">
        <f t="shared" si="427"/>
        <v/>
      </c>
      <c r="W1442" s="63" t="str">
        <f t="shared" si="428"/>
        <v/>
      </c>
      <c r="X1442" s="63" t="str">
        <f t="shared" si="429"/>
        <v/>
      </c>
      <c r="Y1442" s="63" t="str">
        <f t="shared" si="430"/>
        <v/>
      </c>
      <c r="Z1442" s="63" t="str">
        <f t="shared" si="431"/>
        <v/>
      </c>
      <c r="AA1442" s="63" t="str">
        <f t="shared" si="432"/>
        <v/>
      </c>
      <c r="AB1442" s="37"/>
      <c r="AC1442" s="37"/>
      <c r="AD1442" s="37"/>
      <c r="AE1442" s="82" t="str">
        <f t="shared" si="433"/>
        <v/>
      </c>
      <c r="AF1442" s="82" t="str">
        <f t="shared" si="434"/>
        <v/>
      </c>
      <c r="AG1442" s="82" t="str">
        <f t="shared" si="435"/>
        <v/>
      </c>
      <c r="AH1442" s="125" t="str">
        <f t="shared" si="438"/>
        <v/>
      </c>
      <c r="AI1442" s="64" t="str">
        <f t="shared" si="436"/>
        <v/>
      </c>
      <c r="AJ1442" s="45" t="str">
        <f>IFERROR(IF(ISNUMBER('Opsparede løndele dec21-feb22'!K1440),AI1442+'Opsparede løndele dec21-feb22'!K1440,AI1442),"")</f>
        <v/>
      </c>
    </row>
    <row r="1443" spans="1:36" x14ac:dyDescent="0.25">
      <c r="A1443" s="50" t="str">
        <f t="shared" si="439"/>
        <v/>
      </c>
      <c r="B1443" s="5"/>
      <c r="C1443" s="6"/>
      <c r="D1443" s="7"/>
      <c r="E1443" s="8"/>
      <c r="F1443" s="8"/>
      <c r="G1443" s="58" t="str">
        <f t="shared" si="442"/>
        <v/>
      </c>
      <c r="H1443" s="58" t="str">
        <f t="shared" si="442"/>
        <v/>
      </c>
      <c r="I1443" s="58" t="str">
        <f t="shared" si="442"/>
        <v/>
      </c>
      <c r="K1443" s="100" t="str">
        <f t="shared" si="437"/>
        <v/>
      </c>
      <c r="U1443" s="101"/>
      <c r="V1443" s="63" t="str">
        <f t="shared" si="427"/>
        <v/>
      </c>
      <c r="W1443" s="63" t="str">
        <f t="shared" si="428"/>
        <v/>
      </c>
      <c r="X1443" s="63" t="str">
        <f t="shared" si="429"/>
        <v/>
      </c>
      <c r="Y1443" s="63" t="str">
        <f t="shared" si="430"/>
        <v/>
      </c>
      <c r="Z1443" s="63" t="str">
        <f t="shared" si="431"/>
        <v/>
      </c>
      <c r="AA1443" s="63" t="str">
        <f t="shared" si="432"/>
        <v/>
      </c>
      <c r="AB1443" s="37"/>
      <c r="AC1443" s="37"/>
      <c r="AD1443" s="37"/>
      <c r="AE1443" s="82" t="str">
        <f t="shared" si="433"/>
        <v/>
      </c>
      <c r="AF1443" s="82" t="str">
        <f t="shared" si="434"/>
        <v/>
      </c>
      <c r="AG1443" s="82" t="str">
        <f t="shared" si="435"/>
        <v/>
      </c>
      <c r="AH1443" s="125" t="str">
        <f t="shared" si="438"/>
        <v/>
      </c>
      <c r="AI1443" s="64" t="str">
        <f t="shared" si="436"/>
        <v/>
      </c>
      <c r="AJ1443" s="45" t="str">
        <f>IFERROR(IF(ISNUMBER('Opsparede løndele dec21-feb22'!K1441),AI1443+'Opsparede løndele dec21-feb22'!K1441,AI1443),"")</f>
        <v/>
      </c>
    </row>
    <row r="1444" spans="1:36" x14ac:dyDescent="0.25">
      <c r="A1444" s="50" t="str">
        <f t="shared" si="439"/>
        <v/>
      </c>
      <c r="B1444" s="5"/>
      <c r="C1444" s="6"/>
      <c r="D1444" s="7"/>
      <c r="E1444" s="8"/>
      <c r="F1444" s="8"/>
      <c r="G1444" s="58" t="str">
        <f t="shared" si="442"/>
        <v/>
      </c>
      <c r="H1444" s="58" t="str">
        <f t="shared" si="442"/>
        <v/>
      </c>
      <c r="I1444" s="58" t="str">
        <f t="shared" si="442"/>
        <v/>
      </c>
      <c r="K1444" s="100" t="str">
        <f t="shared" si="437"/>
        <v/>
      </c>
      <c r="U1444" s="101"/>
      <c r="V1444" s="63" t="str">
        <f t="shared" si="427"/>
        <v/>
      </c>
      <c r="W1444" s="63" t="str">
        <f t="shared" si="428"/>
        <v/>
      </c>
      <c r="X1444" s="63" t="str">
        <f t="shared" si="429"/>
        <v/>
      </c>
      <c r="Y1444" s="63" t="str">
        <f t="shared" si="430"/>
        <v/>
      </c>
      <c r="Z1444" s="63" t="str">
        <f t="shared" si="431"/>
        <v/>
      </c>
      <c r="AA1444" s="63" t="str">
        <f t="shared" si="432"/>
        <v/>
      </c>
      <c r="AB1444" s="37"/>
      <c r="AC1444" s="37"/>
      <c r="AD1444" s="37"/>
      <c r="AE1444" s="82" t="str">
        <f t="shared" si="433"/>
        <v/>
      </c>
      <c r="AF1444" s="82" t="str">
        <f t="shared" si="434"/>
        <v/>
      </c>
      <c r="AG1444" s="82" t="str">
        <f t="shared" si="435"/>
        <v/>
      </c>
      <c r="AH1444" s="125" t="str">
        <f t="shared" si="438"/>
        <v/>
      </c>
      <c r="AI1444" s="64" t="str">
        <f t="shared" si="436"/>
        <v/>
      </c>
      <c r="AJ1444" s="45" t="str">
        <f>IFERROR(IF(ISNUMBER('Opsparede løndele dec21-feb22'!K1442),AI1444+'Opsparede løndele dec21-feb22'!K1442,AI1444),"")</f>
        <v/>
      </c>
    </row>
    <row r="1445" spans="1:36" x14ac:dyDescent="0.25">
      <c r="A1445" s="50" t="str">
        <f t="shared" si="439"/>
        <v/>
      </c>
      <c r="B1445" s="5"/>
      <c r="C1445" s="6"/>
      <c r="D1445" s="7"/>
      <c r="E1445" s="8"/>
      <c r="F1445" s="8"/>
      <c r="G1445" s="58" t="str">
        <f t="shared" si="442"/>
        <v/>
      </c>
      <c r="H1445" s="58" t="str">
        <f t="shared" si="442"/>
        <v/>
      </c>
      <c r="I1445" s="58" t="str">
        <f t="shared" si="442"/>
        <v/>
      </c>
      <c r="K1445" s="100" t="str">
        <f t="shared" si="437"/>
        <v/>
      </c>
      <c r="U1445" s="101"/>
      <c r="V1445" s="63" t="str">
        <f t="shared" si="427"/>
        <v/>
      </c>
      <c r="W1445" s="63" t="str">
        <f t="shared" si="428"/>
        <v/>
      </c>
      <c r="X1445" s="63" t="str">
        <f t="shared" si="429"/>
        <v/>
      </c>
      <c r="Y1445" s="63" t="str">
        <f t="shared" si="430"/>
        <v/>
      </c>
      <c r="Z1445" s="63" t="str">
        <f t="shared" si="431"/>
        <v/>
      </c>
      <c r="AA1445" s="63" t="str">
        <f t="shared" si="432"/>
        <v/>
      </c>
      <c r="AB1445" s="37"/>
      <c r="AC1445" s="37"/>
      <c r="AD1445" s="37"/>
      <c r="AE1445" s="82" t="str">
        <f t="shared" si="433"/>
        <v/>
      </c>
      <c r="AF1445" s="82" t="str">
        <f t="shared" si="434"/>
        <v/>
      </c>
      <c r="AG1445" s="82" t="str">
        <f t="shared" si="435"/>
        <v/>
      </c>
      <c r="AH1445" s="125" t="str">
        <f t="shared" si="438"/>
        <v/>
      </c>
      <c r="AI1445" s="64" t="str">
        <f t="shared" si="436"/>
        <v/>
      </c>
      <c r="AJ1445" s="45" t="str">
        <f>IFERROR(IF(ISNUMBER('Opsparede løndele dec21-feb22'!K1443),AI1445+'Opsparede løndele dec21-feb22'!K1443,AI1445),"")</f>
        <v/>
      </c>
    </row>
    <row r="1446" spans="1:36" x14ac:dyDescent="0.25">
      <c r="A1446" s="50" t="str">
        <f t="shared" si="439"/>
        <v/>
      </c>
      <c r="B1446" s="5"/>
      <c r="C1446" s="6"/>
      <c r="D1446" s="7"/>
      <c r="E1446" s="8"/>
      <c r="F1446" s="8"/>
      <c r="G1446" s="58" t="str">
        <f t="shared" si="442"/>
        <v/>
      </c>
      <c r="H1446" s="58" t="str">
        <f t="shared" si="442"/>
        <v/>
      </c>
      <c r="I1446" s="58" t="str">
        <f t="shared" si="442"/>
        <v/>
      </c>
      <c r="K1446" s="100" t="str">
        <f t="shared" si="437"/>
        <v/>
      </c>
      <c r="U1446" s="101"/>
      <c r="V1446" s="63" t="str">
        <f t="shared" si="427"/>
        <v/>
      </c>
      <c r="W1446" s="63" t="str">
        <f t="shared" si="428"/>
        <v/>
      </c>
      <c r="X1446" s="63" t="str">
        <f t="shared" si="429"/>
        <v/>
      </c>
      <c r="Y1446" s="63" t="str">
        <f t="shared" si="430"/>
        <v/>
      </c>
      <c r="Z1446" s="63" t="str">
        <f t="shared" si="431"/>
        <v/>
      </c>
      <c r="AA1446" s="63" t="str">
        <f t="shared" si="432"/>
        <v/>
      </c>
      <c r="AB1446" s="37"/>
      <c r="AC1446" s="37"/>
      <c r="AD1446" s="37"/>
      <c r="AE1446" s="82" t="str">
        <f t="shared" si="433"/>
        <v/>
      </c>
      <c r="AF1446" s="82" t="str">
        <f t="shared" si="434"/>
        <v/>
      </c>
      <c r="AG1446" s="82" t="str">
        <f t="shared" si="435"/>
        <v/>
      </c>
      <c r="AH1446" s="125" t="str">
        <f t="shared" si="438"/>
        <v/>
      </c>
      <c r="AI1446" s="64" t="str">
        <f t="shared" si="436"/>
        <v/>
      </c>
      <c r="AJ1446" s="45" t="str">
        <f>IFERROR(IF(ISNUMBER('Opsparede løndele dec21-feb22'!K1444),AI1446+'Opsparede løndele dec21-feb22'!K1444,AI1446),"")</f>
        <v/>
      </c>
    </row>
    <row r="1447" spans="1:36" x14ac:dyDescent="0.25">
      <c r="A1447" s="50" t="str">
        <f t="shared" si="439"/>
        <v/>
      </c>
      <c r="B1447" s="5"/>
      <c r="C1447" s="6"/>
      <c r="D1447" s="7"/>
      <c r="E1447" s="8"/>
      <c r="F1447" s="8"/>
      <c r="G1447" s="58" t="str">
        <f t="shared" ref="G1447:I1456" si="443">IF(AND(ISNUMBER($E1447),ISNUMBER($F1447)),MAX(MIN(NETWORKDAYS(IF($E1447&lt;=VLOOKUP(G$6,Matrix_antal_dage,5,FALSE),VLOOKUP(G$6,Matrix_antal_dage,5,FALSE),$E1447),IF($F1447&gt;=VLOOKUP(G$6,Matrix_antal_dage,6,FALSE),VLOOKUP(G$6,Matrix_antal_dage,6,FALSE),$F1447),helligdage),VLOOKUP(G$6,Matrix_antal_dage,7,FALSE)),0),"")</f>
        <v/>
      </c>
      <c r="H1447" s="58" t="str">
        <f t="shared" si="443"/>
        <v/>
      </c>
      <c r="I1447" s="58" t="str">
        <f t="shared" si="443"/>
        <v/>
      </c>
      <c r="K1447" s="100" t="str">
        <f t="shared" si="437"/>
        <v/>
      </c>
      <c r="U1447" s="101"/>
      <c r="V1447" s="63" t="str">
        <f t="shared" si="427"/>
        <v/>
      </c>
      <c r="W1447" s="63" t="str">
        <f t="shared" si="428"/>
        <v/>
      </c>
      <c r="X1447" s="63" t="str">
        <f t="shared" si="429"/>
        <v/>
      </c>
      <c r="Y1447" s="63" t="str">
        <f t="shared" si="430"/>
        <v/>
      </c>
      <c r="Z1447" s="63" t="str">
        <f t="shared" si="431"/>
        <v/>
      </c>
      <c r="AA1447" s="63" t="str">
        <f t="shared" si="432"/>
        <v/>
      </c>
      <c r="AB1447" s="37"/>
      <c r="AC1447" s="37"/>
      <c r="AD1447" s="37"/>
      <c r="AE1447" s="82" t="str">
        <f t="shared" si="433"/>
        <v/>
      </c>
      <c r="AF1447" s="82" t="str">
        <f t="shared" si="434"/>
        <v/>
      </c>
      <c r="AG1447" s="82" t="str">
        <f t="shared" si="435"/>
        <v/>
      </c>
      <c r="AH1447" s="125" t="str">
        <f t="shared" si="438"/>
        <v/>
      </c>
      <c r="AI1447" s="64" t="str">
        <f t="shared" si="436"/>
        <v/>
      </c>
      <c r="AJ1447" s="45" t="str">
        <f>IFERROR(IF(ISNUMBER('Opsparede løndele dec21-feb22'!K1445),AI1447+'Opsparede løndele dec21-feb22'!K1445,AI1447),"")</f>
        <v/>
      </c>
    </row>
    <row r="1448" spans="1:36" x14ac:dyDescent="0.25">
      <c r="A1448" s="50" t="str">
        <f t="shared" si="439"/>
        <v/>
      </c>
      <c r="B1448" s="5"/>
      <c r="C1448" s="6"/>
      <c r="D1448" s="7"/>
      <c r="E1448" s="8"/>
      <c r="F1448" s="8"/>
      <c r="G1448" s="58" t="str">
        <f t="shared" si="443"/>
        <v/>
      </c>
      <c r="H1448" s="58" t="str">
        <f t="shared" si="443"/>
        <v/>
      </c>
      <c r="I1448" s="58" t="str">
        <f t="shared" si="443"/>
        <v/>
      </c>
      <c r="K1448" s="100" t="str">
        <f t="shared" si="437"/>
        <v/>
      </c>
      <c r="U1448" s="101"/>
      <c r="V1448" s="63" t="str">
        <f t="shared" si="427"/>
        <v/>
      </c>
      <c r="W1448" s="63" t="str">
        <f t="shared" si="428"/>
        <v/>
      </c>
      <c r="X1448" s="63" t="str">
        <f t="shared" si="429"/>
        <v/>
      </c>
      <c r="Y1448" s="63" t="str">
        <f t="shared" si="430"/>
        <v/>
      </c>
      <c r="Z1448" s="63" t="str">
        <f t="shared" si="431"/>
        <v/>
      </c>
      <c r="AA1448" s="63" t="str">
        <f t="shared" si="432"/>
        <v/>
      </c>
      <c r="AB1448" s="37"/>
      <c r="AC1448" s="37"/>
      <c r="AD1448" s="37"/>
      <c r="AE1448" s="82" t="str">
        <f t="shared" si="433"/>
        <v/>
      </c>
      <c r="AF1448" s="82" t="str">
        <f t="shared" si="434"/>
        <v/>
      </c>
      <c r="AG1448" s="82" t="str">
        <f t="shared" si="435"/>
        <v/>
      </c>
      <c r="AH1448" s="125" t="str">
        <f t="shared" si="438"/>
        <v/>
      </c>
      <c r="AI1448" s="64" t="str">
        <f t="shared" si="436"/>
        <v/>
      </c>
      <c r="AJ1448" s="45" t="str">
        <f>IFERROR(IF(ISNUMBER('Opsparede løndele dec21-feb22'!K1446),AI1448+'Opsparede løndele dec21-feb22'!K1446,AI1448),"")</f>
        <v/>
      </c>
    </row>
    <row r="1449" spans="1:36" x14ac:dyDescent="0.25">
      <c r="A1449" s="50" t="str">
        <f t="shared" si="439"/>
        <v/>
      </c>
      <c r="B1449" s="5"/>
      <c r="C1449" s="6"/>
      <c r="D1449" s="7"/>
      <c r="E1449" s="8"/>
      <c r="F1449" s="8"/>
      <c r="G1449" s="58" t="str">
        <f t="shared" si="443"/>
        <v/>
      </c>
      <c r="H1449" s="58" t="str">
        <f t="shared" si="443"/>
        <v/>
      </c>
      <c r="I1449" s="58" t="str">
        <f t="shared" si="443"/>
        <v/>
      </c>
      <c r="K1449" s="100" t="str">
        <f t="shared" si="437"/>
        <v/>
      </c>
      <c r="U1449" s="101"/>
      <c r="V1449" s="63" t="str">
        <f t="shared" si="427"/>
        <v/>
      </c>
      <c r="W1449" s="63" t="str">
        <f t="shared" si="428"/>
        <v/>
      </c>
      <c r="X1449" s="63" t="str">
        <f t="shared" si="429"/>
        <v/>
      </c>
      <c r="Y1449" s="63" t="str">
        <f t="shared" si="430"/>
        <v/>
      </c>
      <c r="Z1449" s="63" t="str">
        <f t="shared" si="431"/>
        <v/>
      </c>
      <c r="AA1449" s="63" t="str">
        <f t="shared" si="432"/>
        <v/>
      </c>
      <c r="AB1449" s="37"/>
      <c r="AC1449" s="37"/>
      <c r="AD1449" s="37"/>
      <c r="AE1449" s="82" t="str">
        <f t="shared" si="433"/>
        <v/>
      </c>
      <c r="AF1449" s="82" t="str">
        <f t="shared" si="434"/>
        <v/>
      </c>
      <c r="AG1449" s="82" t="str">
        <f t="shared" si="435"/>
        <v/>
      </c>
      <c r="AH1449" s="125" t="str">
        <f t="shared" si="438"/>
        <v/>
      </c>
      <c r="AI1449" s="64" t="str">
        <f t="shared" si="436"/>
        <v/>
      </c>
      <c r="AJ1449" s="45" t="str">
        <f>IFERROR(IF(ISNUMBER('Opsparede løndele dec21-feb22'!K1447),AI1449+'Opsparede løndele dec21-feb22'!K1447,AI1449),"")</f>
        <v/>
      </c>
    </row>
    <row r="1450" spans="1:36" x14ac:dyDescent="0.25">
      <c r="A1450" s="50" t="str">
        <f t="shared" si="439"/>
        <v/>
      </c>
      <c r="B1450" s="5"/>
      <c r="C1450" s="6"/>
      <c r="D1450" s="7"/>
      <c r="E1450" s="8"/>
      <c r="F1450" s="8"/>
      <c r="G1450" s="58" t="str">
        <f t="shared" si="443"/>
        <v/>
      </c>
      <c r="H1450" s="58" t="str">
        <f t="shared" si="443"/>
        <v/>
      </c>
      <c r="I1450" s="58" t="str">
        <f t="shared" si="443"/>
        <v/>
      </c>
      <c r="K1450" s="100" t="str">
        <f t="shared" si="437"/>
        <v/>
      </c>
      <c r="U1450" s="101"/>
      <c r="V1450" s="63" t="str">
        <f t="shared" si="427"/>
        <v/>
      </c>
      <c r="W1450" s="63" t="str">
        <f t="shared" si="428"/>
        <v/>
      </c>
      <c r="X1450" s="63" t="str">
        <f t="shared" si="429"/>
        <v/>
      </c>
      <c r="Y1450" s="63" t="str">
        <f t="shared" si="430"/>
        <v/>
      </c>
      <c r="Z1450" s="63" t="str">
        <f t="shared" si="431"/>
        <v/>
      </c>
      <c r="AA1450" s="63" t="str">
        <f t="shared" si="432"/>
        <v/>
      </c>
      <c r="AB1450" s="37"/>
      <c r="AC1450" s="37"/>
      <c r="AD1450" s="37"/>
      <c r="AE1450" s="82" t="str">
        <f t="shared" si="433"/>
        <v/>
      </c>
      <c r="AF1450" s="82" t="str">
        <f t="shared" si="434"/>
        <v/>
      </c>
      <c r="AG1450" s="82" t="str">
        <f t="shared" si="435"/>
        <v/>
      </c>
      <c r="AH1450" s="125" t="str">
        <f t="shared" si="438"/>
        <v/>
      </c>
      <c r="AI1450" s="64" t="str">
        <f t="shared" si="436"/>
        <v/>
      </c>
      <c r="AJ1450" s="45" t="str">
        <f>IFERROR(IF(ISNUMBER('Opsparede løndele dec21-feb22'!K1448),AI1450+'Opsparede løndele dec21-feb22'!K1448,AI1450),"")</f>
        <v/>
      </c>
    </row>
    <row r="1451" spans="1:36" x14ac:dyDescent="0.25">
      <c r="A1451" s="50" t="str">
        <f t="shared" si="439"/>
        <v/>
      </c>
      <c r="B1451" s="5"/>
      <c r="C1451" s="6"/>
      <c r="D1451" s="7"/>
      <c r="E1451" s="8"/>
      <c r="F1451" s="8"/>
      <c r="G1451" s="58" t="str">
        <f t="shared" si="443"/>
        <v/>
      </c>
      <c r="H1451" s="58" t="str">
        <f t="shared" si="443"/>
        <v/>
      </c>
      <c r="I1451" s="58" t="str">
        <f t="shared" si="443"/>
        <v/>
      </c>
      <c r="K1451" s="100" t="str">
        <f t="shared" si="437"/>
        <v/>
      </c>
      <c r="U1451" s="101"/>
      <c r="V1451" s="63" t="str">
        <f t="shared" si="427"/>
        <v/>
      </c>
      <c r="W1451" s="63" t="str">
        <f t="shared" si="428"/>
        <v/>
      </c>
      <c r="X1451" s="63" t="str">
        <f t="shared" si="429"/>
        <v/>
      </c>
      <c r="Y1451" s="63" t="str">
        <f t="shared" si="430"/>
        <v/>
      </c>
      <c r="Z1451" s="63" t="str">
        <f t="shared" si="431"/>
        <v/>
      </c>
      <c r="AA1451" s="63" t="str">
        <f t="shared" si="432"/>
        <v/>
      </c>
      <c r="AB1451" s="37"/>
      <c r="AC1451" s="37"/>
      <c r="AD1451" s="37"/>
      <c r="AE1451" s="82" t="str">
        <f t="shared" si="433"/>
        <v/>
      </c>
      <c r="AF1451" s="82" t="str">
        <f t="shared" si="434"/>
        <v/>
      </c>
      <c r="AG1451" s="82" t="str">
        <f t="shared" si="435"/>
        <v/>
      </c>
      <c r="AH1451" s="125" t="str">
        <f t="shared" si="438"/>
        <v/>
      </c>
      <c r="AI1451" s="64" t="str">
        <f t="shared" si="436"/>
        <v/>
      </c>
      <c r="AJ1451" s="45" t="str">
        <f>IFERROR(IF(ISNUMBER('Opsparede løndele dec21-feb22'!K1449),AI1451+'Opsparede løndele dec21-feb22'!K1449,AI1451),"")</f>
        <v/>
      </c>
    </row>
    <row r="1452" spans="1:36" x14ac:dyDescent="0.25">
      <c r="A1452" s="50" t="str">
        <f t="shared" si="439"/>
        <v/>
      </c>
      <c r="B1452" s="5"/>
      <c r="C1452" s="6"/>
      <c r="D1452" s="7"/>
      <c r="E1452" s="8"/>
      <c r="F1452" s="8"/>
      <c r="G1452" s="58" t="str">
        <f t="shared" si="443"/>
        <v/>
      </c>
      <c r="H1452" s="58" t="str">
        <f t="shared" si="443"/>
        <v/>
      </c>
      <c r="I1452" s="58" t="str">
        <f t="shared" si="443"/>
        <v/>
      </c>
      <c r="K1452" s="100" t="str">
        <f t="shared" si="437"/>
        <v/>
      </c>
      <c r="U1452" s="101"/>
      <c r="V1452" s="63" t="str">
        <f t="shared" si="427"/>
        <v/>
      </c>
      <c r="W1452" s="63" t="str">
        <f t="shared" si="428"/>
        <v/>
      </c>
      <c r="X1452" s="63" t="str">
        <f t="shared" si="429"/>
        <v/>
      </c>
      <c r="Y1452" s="63" t="str">
        <f t="shared" si="430"/>
        <v/>
      </c>
      <c r="Z1452" s="63" t="str">
        <f t="shared" si="431"/>
        <v/>
      </c>
      <c r="AA1452" s="63" t="str">
        <f t="shared" si="432"/>
        <v/>
      </c>
      <c r="AB1452" s="37"/>
      <c r="AC1452" s="37"/>
      <c r="AD1452" s="37"/>
      <c r="AE1452" s="82" t="str">
        <f t="shared" si="433"/>
        <v/>
      </c>
      <c r="AF1452" s="82" t="str">
        <f t="shared" si="434"/>
        <v/>
      </c>
      <c r="AG1452" s="82" t="str">
        <f t="shared" si="435"/>
        <v/>
      </c>
      <c r="AH1452" s="125" t="str">
        <f t="shared" si="438"/>
        <v/>
      </c>
      <c r="AI1452" s="64" t="str">
        <f t="shared" si="436"/>
        <v/>
      </c>
      <c r="AJ1452" s="45" t="str">
        <f>IFERROR(IF(ISNUMBER('Opsparede løndele dec21-feb22'!K1450),AI1452+'Opsparede løndele dec21-feb22'!K1450,AI1452),"")</f>
        <v/>
      </c>
    </row>
    <row r="1453" spans="1:36" x14ac:dyDescent="0.25">
      <c r="A1453" s="50" t="str">
        <f t="shared" si="439"/>
        <v/>
      </c>
      <c r="B1453" s="5"/>
      <c r="C1453" s="6"/>
      <c r="D1453" s="7"/>
      <c r="E1453" s="8"/>
      <c r="F1453" s="8"/>
      <c r="G1453" s="58" t="str">
        <f t="shared" si="443"/>
        <v/>
      </c>
      <c r="H1453" s="58" t="str">
        <f t="shared" si="443"/>
        <v/>
      </c>
      <c r="I1453" s="58" t="str">
        <f t="shared" si="443"/>
        <v/>
      </c>
      <c r="K1453" s="100" t="str">
        <f t="shared" si="437"/>
        <v/>
      </c>
      <c r="U1453" s="101"/>
      <c r="V1453" s="63" t="str">
        <f t="shared" si="427"/>
        <v/>
      </c>
      <c r="W1453" s="63" t="str">
        <f t="shared" si="428"/>
        <v/>
      </c>
      <c r="X1453" s="63" t="str">
        <f t="shared" si="429"/>
        <v/>
      </c>
      <c r="Y1453" s="63" t="str">
        <f t="shared" si="430"/>
        <v/>
      </c>
      <c r="Z1453" s="63" t="str">
        <f t="shared" si="431"/>
        <v/>
      </c>
      <c r="AA1453" s="63" t="str">
        <f t="shared" si="432"/>
        <v/>
      </c>
      <c r="AB1453" s="37"/>
      <c r="AC1453" s="37"/>
      <c r="AD1453" s="37"/>
      <c r="AE1453" s="82" t="str">
        <f t="shared" si="433"/>
        <v/>
      </c>
      <c r="AF1453" s="82" t="str">
        <f t="shared" si="434"/>
        <v/>
      </c>
      <c r="AG1453" s="82" t="str">
        <f t="shared" si="435"/>
        <v/>
      </c>
      <c r="AH1453" s="125" t="str">
        <f t="shared" si="438"/>
        <v/>
      </c>
      <c r="AI1453" s="64" t="str">
        <f t="shared" si="436"/>
        <v/>
      </c>
      <c r="AJ1453" s="45" t="str">
        <f>IFERROR(IF(ISNUMBER('Opsparede løndele dec21-feb22'!K1451),AI1453+'Opsparede løndele dec21-feb22'!K1451,AI1453),"")</f>
        <v/>
      </c>
    </row>
    <row r="1454" spans="1:36" x14ac:dyDescent="0.25">
      <c r="A1454" s="50" t="str">
        <f t="shared" si="439"/>
        <v/>
      </c>
      <c r="B1454" s="5"/>
      <c r="C1454" s="6"/>
      <c r="D1454" s="7"/>
      <c r="E1454" s="8"/>
      <c r="F1454" s="8"/>
      <c r="G1454" s="58" t="str">
        <f t="shared" si="443"/>
        <v/>
      </c>
      <c r="H1454" s="58" t="str">
        <f t="shared" si="443"/>
        <v/>
      </c>
      <c r="I1454" s="58" t="str">
        <f t="shared" si="443"/>
        <v/>
      </c>
      <c r="K1454" s="100" t="str">
        <f t="shared" si="437"/>
        <v/>
      </c>
      <c r="U1454" s="101"/>
      <c r="V1454" s="63" t="str">
        <f t="shared" si="427"/>
        <v/>
      </c>
      <c r="W1454" s="63" t="str">
        <f t="shared" si="428"/>
        <v/>
      </c>
      <c r="X1454" s="63" t="str">
        <f t="shared" si="429"/>
        <v/>
      </c>
      <c r="Y1454" s="63" t="str">
        <f t="shared" si="430"/>
        <v/>
      </c>
      <c r="Z1454" s="63" t="str">
        <f t="shared" si="431"/>
        <v/>
      </c>
      <c r="AA1454" s="63" t="str">
        <f t="shared" si="432"/>
        <v/>
      </c>
      <c r="AB1454" s="37"/>
      <c r="AC1454" s="37"/>
      <c r="AD1454" s="37"/>
      <c r="AE1454" s="82" t="str">
        <f t="shared" si="433"/>
        <v/>
      </c>
      <c r="AF1454" s="82" t="str">
        <f t="shared" si="434"/>
        <v/>
      </c>
      <c r="AG1454" s="82" t="str">
        <f t="shared" si="435"/>
        <v/>
      </c>
      <c r="AH1454" s="125" t="str">
        <f t="shared" si="438"/>
        <v/>
      </c>
      <c r="AI1454" s="64" t="str">
        <f t="shared" si="436"/>
        <v/>
      </c>
      <c r="AJ1454" s="45" t="str">
        <f>IFERROR(IF(ISNUMBER('Opsparede løndele dec21-feb22'!K1452),AI1454+'Opsparede løndele dec21-feb22'!K1452,AI1454),"")</f>
        <v/>
      </c>
    </row>
    <row r="1455" spans="1:36" x14ac:dyDescent="0.25">
      <c r="A1455" s="50" t="str">
        <f t="shared" si="439"/>
        <v/>
      </c>
      <c r="B1455" s="5"/>
      <c r="C1455" s="6"/>
      <c r="D1455" s="7"/>
      <c r="E1455" s="8"/>
      <c r="F1455" s="8"/>
      <c r="G1455" s="58" t="str">
        <f t="shared" si="443"/>
        <v/>
      </c>
      <c r="H1455" s="58" t="str">
        <f t="shared" si="443"/>
        <v/>
      </c>
      <c r="I1455" s="58" t="str">
        <f t="shared" si="443"/>
        <v/>
      </c>
      <c r="K1455" s="100" t="str">
        <f t="shared" si="437"/>
        <v/>
      </c>
      <c r="U1455" s="101"/>
      <c r="V1455" s="63" t="str">
        <f t="shared" si="427"/>
        <v/>
      </c>
      <c r="W1455" s="63" t="str">
        <f t="shared" si="428"/>
        <v/>
      </c>
      <c r="X1455" s="63" t="str">
        <f t="shared" si="429"/>
        <v/>
      </c>
      <c r="Y1455" s="63" t="str">
        <f t="shared" si="430"/>
        <v/>
      </c>
      <c r="Z1455" s="63" t="str">
        <f t="shared" si="431"/>
        <v/>
      </c>
      <c r="AA1455" s="63" t="str">
        <f t="shared" si="432"/>
        <v/>
      </c>
      <c r="AB1455" s="37"/>
      <c r="AC1455" s="37"/>
      <c r="AD1455" s="37"/>
      <c r="AE1455" s="82" t="str">
        <f t="shared" si="433"/>
        <v/>
      </c>
      <c r="AF1455" s="82" t="str">
        <f t="shared" si="434"/>
        <v/>
      </c>
      <c r="AG1455" s="82" t="str">
        <f t="shared" si="435"/>
        <v/>
      </c>
      <c r="AH1455" s="125" t="str">
        <f t="shared" si="438"/>
        <v/>
      </c>
      <c r="AI1455" s="64" t="str">
        <f t="shared" si="436"/>
        <v/>
      </c>
      <c r="AJ1455" s="45" t="str">
        <f>IFERROR(IF(ISNUMBER('Opsparede løndele dec21-feb22'!K1453),AI1455+'Opsparede løndele dec21-feb22'!K1453,AI1455),"")</f>
        <v/>
      </c>
    </row>
    <row r="1456" spans="1:36" x14ac:dyDescent="0.25">
      <c r="A1456" s="50" t="str">
        <f t="shared" si="439"/>
        <v/>
      </c>
      <c r="B1456" s="5"/>
      <c r="C1456" s="6"/>
      <c r="D1456" s="7"/>
      <c r="E1456" s="8"/>
      <c r="F1456" s="8"/>
      <c r="G1456" s="58" t="str">
        <f t="shared" si="443"/>
        <v/>
      </c>
      <c r="H1456" s="58" t="str">
        <f t="shared" si="443"/>
        <v/>
      </c>
      <c r="I1456" s="58" t="str">
        <f t="shared" si="443"/>
        <v/>
      </c>
      <c r="K1456" s="100" t="str">
        <f t="shared" si="437"/>
        <v/>
      </c>
      <c r="U1456" s="101"/>
      <c r="V1456" s="63" t="str">
        <f t="shared" si="427"/>
        <v/>
      </c>
      <c r="W1456" s="63" t="str">
        <f t="shared" si="428"/>
        <v/>
      </c>
      <c r="X1456" s="63" t="str">
        <f t="shared" si="429"/>
        <v/>
      </c>
      <c r="Y1456" s="63" t="str">
        <f t="shared" si="430"/>
        <v/>
      </c>
      <c r="Z1456" s="63" t="str">
        <f t="shared" si="431"/>
        <v/>
      </c>
      <c r="AA1456" s="63" t="str">
        <f t="shared" si="432"/>
        <v/>
      </c>
      <c r="AB1456" s="37"/>
      <c r="AC1456" s="37"/>
      <c r="AD1456" s="37"/>
      <c r="AE1456" s="82" t="str">
        <f t="shared" si="433"/>
        <v/>
      </c>
      <c r="AF1456" s="82" t="str">
        <f t="shared" si="434"/>
        <v/>
      </c>
      <c r="AG1456" s="82" t="str">
        <f t="shared" si="435"/>
        <v/>
      </c>
      <c r="AH1456" s="125" t="str">
        <f t="shared" si="438"/>
        <v/>
      </c>
      <c r="AI1456" s="64" t="str">
        <f t="shared" si="436"/>
        <v/>
      </c>
      <c r="AJ1456" s="45" t="str">
        <f>IFERROR(IF(ISNUMBER('Opsparede løndele dec21-feb22'!K1454),AI1456+'Opsparede løndele dec21-feb22'!K1454,AI1456),"")</f>
        <v/>
      </c>
    </row>
    <row r="1457" spans="1:36" x14ac:dyDescent="0.25">
      <c r="A1457" s="50" t="str">
        <f t="shared" si="439"/>
        <v/>
      </c>
      <c r="B1457" s="5"/>
      <c r="C1457" s="6"/>
      <c r="D1457" s="7"/>
      <c r="E1457" s="8"/>
      <c r="F1457" s="8"/>
      <c r="G1457" s="58" t="str">
        <f t="shared" ref="G1457:I1466" si="444">IF(AND(ISNUMBER($E1457),ISNUMBER($F1457)),MAX(MIN(NETWORKDAYS(IF($E1457&lt;=VLOOKUP(G$6,Matrix_antal_dage,5,FALSE),VLOOKUP(G$6,Matrix_antal_dage,5,FALSE),$E1457),IF($F1457&gt;=VLOOKUP(G$6,Matrix_antal_dage,6,FALSE),VLOOKUP(G$6,Matrix_antal_dage,6,FALSE),$F1457),helligdage),VLOOKUP(G$6,Matrix_antal_dage,7,FALSE)),0),"")</f>
        <v/>
      </c>
      <c r="H1457" s="58" t="str">
        <f t="shared" si="444"/>
        <v/>
      </c>
      <c r="I1457" s="58" t="str">
        <f t="shared" si="444"/>
        <v/>
      </c>
      <c r="K1457" s="100" t="str">
        <f t="shared" si="437"/>
        <v/>
      </c>
      <c r="U1457" s="101"/>
      <c r="V1457" s="63" t="str">
        <f t="shared" si="427"/>
        <v/>
      </c>
      <c r="W1457" s="63" t="str">
        <f t="shared" si="428"/>
        <v/>
      </c>
      <c r="X1457" s="63" t="str">
        <f t="shared" si="429"/>
        <v/>
      </c>
      <c r="Y1457" s="63" t="str">
        <f t="shared" si="430"/>
        <v/>
      </c>
      <c r="Z1457" s="63" t="str">
        <f t="shared" si="431"/>
        <v/>
      </c>
      <c r="AA1457" s="63" t="str">
        <f t="shared" si="432"/>
        <v/>
      </c>
      <c r="AB1457" s="37"/>
      <c r="AC1457" s="37"/>
      <c r="AD1457" s="37"/>
      <c r="AE1457" s="82" t="str">
        <f t="shared" si="433"/>
        <v/>
      </c>
      <c r="AF1457" s="82" t="str">
        <f t="shared" si="434"/>
        <v/>
      </c>
      <c r="AG1457" s="82" t="str">
        <f t="shared" si="435"/>
        <v/>
      </c>
      <c r="AH1457" s="125" t="str">
        <f t="shared" si="438"/>
        <v/>
      </c>
      <c r="AI1457" s="64" t="str">
        <f t="shared" si="436"/>
        <v/>
      </c>
      <c r="AJ1457" s="45" t="str">
        <f>IFERROR(IF(ISNUMBER('Opsparede løndele dec21-feb22'!K1455),AI1457+'Opsparede løndele dec21-feb22'!K1455,AI1457),"")</f>
        <v/>
      </c>
    </row>
    <row r="1458" spans="1:36" x14ac:dyDescent="0.25">
      <c r="A1458" s="50" t="str">
        <f t="shared" si="439"/>
        <v/>
      </c>
      <c r="B1458" s="5"/>
      <c r="C1458" s="6"/>
      <c r="D1458" s="7"/>
      <c r="E1458" s="8"/>
      <c r="F1458" s="8"/>
      <c r="G1458" s="58" t="str">
        <f t="shared" si="444"/>
        <v/>
      </c>
      <c r="H1458" s="58" t="str">
        <f t="shared" si="444"/>
        <v/>
      </c>
      <c r="I1458" s="58" t="str">
        <f t="shared" si="444"/>
        <v/>
      </c>
      <c r="K1458" s="100" t="str">
        <f t="shared" si="437"/>
        <v/>
      </c>
      <c r="U1458" s="101"/>
      <c r="V1458" s="63" t="str">
        <f t="shared" si="427"/>
        <v/>
      </c>
      <c r="W1458" s="63" t="str">
        <f t="shared" si="428"/>
        <v/>
      </c>
      <c r="X1458" s="63" t="str">
        <f t="shared" si="429"/>
        <v/>
      </c>
      <c r="Y1458" s="63" t="str">
        <f t="shared" si="430"/>
        <v/>
      </c>
      <c r="Z1458" s="63" t="str">
        <f t="shared" si="431"/>
        <v/>
      </c>
      <c r="AA1458" s="63" t="str">
        <f t="shared" si="432"/>
        <v/>
      </c>
      <c r="AB1458" s="37"/>
      <c r="AC1458" s="37"/>
      <c r="AD1458" s="37"/>
      <c r="AE1458" s="82" t="str">
        <f t="shared" si="433"/>
        <v/>
      </c>
      <c r="AF1458" s="82" t="str">
        <f t="shared" si="434"/>
        <v/>
      </c>
      <c r="AG1458" s="82" t="str">
        <f t="shared" si="435"/>
        <v/>
      </c>
      <c r="AH1458" s="125" t="str">
        <f t="shared" si="438"/>
        <v/>
      </c>
      <c r="AI1458" s="64" t="str">
        <f t="shared" si="436"/>
        <v/>
      </c>
      <c r="AJ1458" s="45" t="str">
        <f>IFERROR(IF(ISNUMBER('Opsparede løndele dec21-feb22'!K1456),AI1458+'Opsparede løndele dec21-feb22'!K1456,AI1458),"")</f>
        <v/>
      </c>
    </row>
    <row r="1459" spans="1:36" x14ac:dyDescent="0.25">
      <c r="A1459" s="50" t="str">
        <f t="shared" si="439"/>
        <v/>
      </c>
      <c r="B1459" s="5"/>
      <c r="C1459" s="6"/>
      <c r="D1459" s="7"/>
      <c r="E1459" s="8"/>
      <c r="F1459" s="8"/>
      <c r="G1459" s="58" t="str">
        <f t="shared" si="444"/>
        <v/>
      </c>
      <c r="H1459" s="58" t="str">
        <f t="shared" si="444"/>
        <v/>
      </c>
      <c r="I1459" s="58" t="str">
        <f t="shared" si="444"/>
        <v/>
      </c>
      <c r="K1459" s="100" t="str">
        <f t="shared" si="437"/>
        <v/>
      </c>
      <c r="U1459" s="101"/>
      <c r="V1459" s="63" t="str">
        <f t="shared" si="427"/>
        <v/>
      </c>
      <c r="W1459" s="63" t="str">
        <f t="shared" si="428"/>
        <v/>
      </c>
      <c r="X1459" s="63" t="str">
        <f t="shared" si="429"/>
        <v/>
      </c>
      <c r="Y1459" s="63" t="str">
        <f t="shared" si="430"/>
        <v/>
      </c>
      <c r="Z1459" s="63" t="str">
        <f t="shared" si="431"/>
        <v/>
      </c>
      <c r="AA1459" s="63" t="str">
        <f t="shared" si="432"/>
        <v/>
      </c>
      <c r="AB1459" s="37"/>
      <c r="AC1459" s="37"/>
      <c r="AD1459" s="37"/>
      <c r="AE1459" s="82" t="str">
        <f t="shared" si="433"/>
        <v/>
      </c>
      <c r="AF1459" s="82" t="str">
        <f t="shared" si="434"/>
        <v/>
      </c>
      <c r="AG1459" s="82" t="str">
        <f t="shared" si="435"/>
        <v/>
      </c>
      <c r="AH1459" s="125" t="str">
        <f t="shared" si="438"/>
        <v/>
      </c>
      <c r="AI1459" s="64" t="str">
        <f t="shared" si="436"/>
        <v/>
      </c>
      <c r="AJ1459" s="45" t="str">
        <f>IFERROR(IF(ISNUMBER('Opsparede løndele dec21-feb22'!K1457),AI1459+'Opsparede løndele dec21-feb22'!K1457,AI1459),"")</f>
        <v/>
      </c>
    </row>
    <row r="1460" spans="1:36" x14ac:dyDescent="0.25">
      <c r="A1460" s="50" t="str">
        <f t="shared" si="439"/>
        <v/>
      </c>
      <c r="B1460" s="5"/>
      <c r="C1460" s="6"/>
      <c r="D1460" s="7"/>
      <c r="E1460" s="8"/>
      <c r="F1460" s="8"/>
      <c r="G1460" s="58" t="str">
        <f t="shared" si="444"/>
        <v/>
      </c>
      <c r="H1460" s="58" t="str">
        <f t="shared" si="444"/>
        <v/>
      </c>
      <c r="I1460" s="58" t="str">
        <f t="shared" si="444"/>
        <v/>
      </c>
      <c r="K1460" s="100" t="str">
        <f t="shared" si="437"/>
        <v/>
      </c>
      <c r="U1460" s="101"/>
      <c r="V1460" s="63" t="str">
        <f t="shared" si="427"/>
        <v/>
      </c>
      <c r="W1460" s="63" t="str">
        <f t="shared" si="428"/>
        <v/>
      </c>
      <c r="X1460" s="63" t="str">
        <f t="shared" si="429"/>
        <v/>
      </c>
      <c r="Y1460" s="63" t="str">
        <f t="shared" si="430"/>
        <v/>
      </c>
      <c r="Z1460" s="63" t="str">
        <f t="shared" si="431"/>
        <v/>
      </c>
      <c r="AA1460" s="63" t="str">
        <f t="shared" si="432"/>
        <v/>
      </c>
      <c r="AB1460" s="37"/>
      <c r="AC1460" s="37"/>
      <c r="AD1460" s="37"/>
      <c r="AE1460" s="82" t="str">
        <f t="shared" si="433"/>
        <v/>
      </c>
      <c r="AF1460" s="82" t="str">
        <f t="shared" si="434"/>
        <v/>
      </c>
      <c r="AG1460" s="82" t="str">
        <f t="shared" si="435"/>
        <v/>
      </c>
      <c r="AH1460" s="125" t="str">
        <f t="shared" si="438"/>
        <v/>
      </c>
      <c r="AI1460" s="64" t="str">
        <f t="shared" si="436"/>
        <v/>
      </c>
      <c r="AJ1460" s="45" t="str">
        <f>IFERROR(IF(ISNUMBER('Opsparede løndele dec21-feb22'!K1458),AI1460+'Opsparede løndele dec21-feb22'!K1458,AI1460),"")</f>
        <v/>
      </c>
    </row>
    <row r="1461" spans="1:36" x14ac:dyDescent="0.25">
      <c r="A1461" s="50" t="str">
        <f t="shared" si="439"/>
        <v/>
      </c>
      <c r="B1461" s="5"/>
      <c r="C1461" s="6"/>
      <c r="D1461" s="7"/>
      <c r="E1461" s="8"/>
      <c r="F1461" s="8"/>
      <c r="G1461" s="58" t="str">
        <f t="shared" si="444"/>
        <v/>
      </c>
      <c r="H1461" s="58" t="str">
        <f t="shared" si="444"/>
        <v/>
      </c>
      <c r="I1461" s="58" t="str">
        <f t="shared" si="444"/>
        <v/>
      </c>
      <c r="K1461" s="100" t="str">
        <f t="shared" si="437"/>
        <v/>
      </c>
      <c r="U1461" s="101"/>
      <c r="V1461" s="63" t="str">
        <f t="shared" si="427"/>
        <v/>
      </c>
      <c r="W1461" s="63" t="str">
        <f t="shared" si="428"/>
        <v/>
      </c>
      <c r="X1461" s="63" t="str">
        <f t="shared" si="429"/>
        <v/>
      </c>
      <c r="Y1461" s="63" t="str">
        <f t="shared" si="430"/>
        <v/>
      </c>
      <c r="Z1461" s="63" t="str">
        <f t="shared" si="431"/>
        <v/>
      </c>
      <c r="AA1461" s="63" t="str">
        <f t="shared" si="432"/>
        <v/>
      </c>
      <c r="AB1461" s="37"/>
      <c r="AC1461" s="37"/>
      <c r="AD1461" s="37"/>
      <c r="AE1461" s="82" t="str">
        <f t="shared" si="433"/>
        <v/>
      </c>
      <c r="AF1461" s="82" t="str">
        <f t="shared" si="434"/>
        <v/>
      </c>
      <c r="AG1461" s="82" t="str">
        <f t="shared" si="435"/>
        <v/>
      </c>
      <c r="AH1461" s="125" t="str">
        <f t="shared" si="438"/>
        <v/>
      </c>
      <c r="AI1461" s="64" t="str">
        <f t="shared" si="436"/>
        <v/>
      </c>
      <c r="AJ1461" s="45" t="str">
        <f>IFERROR(IF(ISNUMBER('Opsparede løndele dec21-feb22'!K1459),AI1461+'Opsparede løndele dec21-feb22'!K1459,AI1461),"")</f>
        <v/>
      </c>
    </row>
    <row r="1462" spans="1:36" x14ac:dyDescent="0.25">
      <c r="A1462" s="50" t="str">
        <f t="shared" si="439"/>
        <v/>
      </c>
      <c r="B1462" s="5"/>
      <c r="C1462" s="6"/>
      <c r="D1462" s="7"/>
      <c r="E1462" s="8"/>
      <c r="F1462" s="8"/>
      <c r="G1462" s="58" t="str">
        <f t="shared" si="444"/>
        <v/>
      </c>
      <c r="H1462" s="58" t="str">
        <f t="shared" si="444"/>
        <v/>
      </c>
      <c r="I1462" s="58" t="str">
        <f t="shared" si="444"/>
        <v/>
      </c>
      <c r="K1462" s="100" t="str">
        <f t="shared" si="437"/>
        <v/>
      </c>
      <c r="U1462" s="101"/>
      <c r="V1462" s="63" t="str">
        <f t="shared" si="427"/>
        <v/>
      </c>
      <c r="W1462" s="63" t="str">
        <f t="shared" si="428"/>
        <v/>
      </c>
      <c r="X1462" s="63" t="str">
        <f t="shared" si="429"/>
        <v/>
      </c>
      <c r="Y1462" s="63" t="str">
        <f t="shared" si="430"/>
        <v/>
      </c>
      <c r="Z1462" s="63" t="str">
        <f t="shared" si="431"/>
        <v/>
      </c>
      <c r="AA1462" s="63" t="str">
        <f t="shared" si="432"/>
        <v/>
      </c>
      <c r="AB1462" s="37"/>
      <c r="AC1462" s="37"/>
      <c r="AD1462" s="37"/>
      <c r="AE1462" s="82" t="str">
        <f t="shared" si="433"/>
        <v/>
      </c>
      <c r="AF1462" s="82" t="str">
        <f t="shared" si="434"/>
        <v/>
      </c>
      <c r="AG1462" s="82" t="str">
        <f t="shared" si="435"/>
        <v/>
      </c>
      <c r="AH1462" s="125" t="str">
        <f t="shared" si="438"/>
        <v/>
      </c>
      <c r="AI1462" s="64" t="str">
        <f t="shared" si="436"/>
        <v/>
      </c>
      <c r="AJ1462" s="45" t="str">
        <f>IFERROR(IF(ISNUMBER('Opsparede løndele dec21-feb22'!K1460),AI1462+'Opsparede løndele dec21-feb22'!K1460,AI1462),"")</f>
        <v/>
      </c>
    </row>
    <row r="1463" spans="1:36" x14ac:dyDescent="0.25">
      <c r="A1463" s="50" t="str">
        <f t="shared" si="439"/>
        <v/>
      </c>
      <c r="B1463" s="5"/>
      <c r="C1463" s="6"/>
      <c r="D1463" s="7"/>
      <c r="E1463" s="8"/>
      <c r="F1463" s="8"/>
      <c r="G1463" s="58" t="str">
        <f t="shared" si="444"/>
        <v/>
      </c>
      <c r="H1463" s="58" t="str">
        <f t="shared" si="444"/>
        <v/>
      </c>
      <c r="I1463" s="58" t="str">
        <f t="shared" si="444"/>
        <v/>
      </c>
      <c r="K1463" s="100" t="str">
        <f t="shared" si="437"/>
        <v/>
      </c>
      <c r="U1463" s="101"/>
      <c r="V1463" s="63" t="str">
        <f t="shared" si="427"/>
        <v/>
      </c>
      <c r="W1463" s="63" t="str">
        <f t="shared" si="428"/>
        <v/>
      </c>
      <c r="X1463" s="63" t="str">
        <f t="shared" si="429"/>
        <v/>
      </c>
      <c r="Y1463" s="63" t="str">
        <f t="shared" si="430"/>
        <v/>
      </c>
      <c r="Z1463" s="63" t="str">
        <f t="shared" si="431"/>
        <v/>
      </c>
      <c r="AA1463" s="63" t="str">
        <f t="shared" si="432"/>
        <v/>
      </c>
      <c r="AB1463" s="37"/>
      <c r="AC1463" s="37"/>
      <c r="AD1463" s="37"/>
      <c r="AE1463" s="82" t="str">
        <f t="shared" si="433"/>
        <v/>
      </c>
      <c r="AF1463" s="82" t="str">
        <f t="shared" si="434"/>
        <v/>
      </c>
      <c r="AG1463" s="82" t="str">
        <f t="shared" si="435"/>
        <v/>
      </c>
      <c r="AH1463" s="125" t="str">
        <f t="shared" si="438"/>
        <v/>
      </c>
      <c r="AI1463" s="64" t="str">
        <f t="shared" si="436"/>
        <v/>
      </c>
      <c r="AJ1463" s="45" t="str">
        <f>IFERROR(IF(ISNUMBER('Opsparede løndele dec21-feb22'!K1461),AI1463+'Opsparede løndele dec21-feb22'!K1461,AI1463),"")</f>
        <v/>
      </c>
    </row>
    <row r="1464" spans="1:36" x14ac:dyDescent="0.25">
      <c r="A1464" s="50" t="str">
        <f t="shared" si="439"/>
        <v/>
      </c>
      <c r="B1464" s="5"/>
      <c r="C1464" s="6"/>
      <c r="D1464" s="7"/>
      <c r="E1464" s="8"/>
      <c r="F1464" s="8"/>
      <c r="G1464" s="58" t="str">
        <f t="shared" si="444"/>
        <v/>
      </c>
      <c r="H1464" s="58" t="str">
        <f t="shared" si="444"/>
        <v/>
      </c>
      <c r="I1464" s="58" t="str">
        <f t="shared" si="444"/>
        <v/>
      </c>
      <c r="K1464" s="100" t="str">
        <f t="shared" si="437"/>
        <v/>
      </c>
      <c r="U1464" s="101"/>
      <c r="V1464" s="63" t="str">
        <f t="shared" si="427"/>
        <v/>
      </c>
      <c r="W1464" s="63" t="str">
        <f t="shared" si="428"/>
        <v/>
      </c>
      <c r="X1464" s="63" t="str">
        <f t="shared" si="429"/>
        <v/>
      </c>
      <c r="Y1464" s="63" t="str">
        <f t="shared" si="430"/>
        <v/>
      </c>
      <c r="Z1464" s="63" t="str">
        <f t="shared" si="431"/>
        <v/>
      </c>
      <c r="AA1464" s="63" t="str">
        <f t="shared" si="432"/>
        <v/>
      </c>
      <c r="AB1464" s="37"/>
      <c r="AC1464" s="37"/>
      <c r="AD1464" s="37"/>
      <c r="AE1464" s="82" t="str">
        <f t="shared" si="433"/>
        <v/>
      </c>
      <c r="AF1464" s="82" t="str">
        <f t="shared" si="434"/>
        <v/>
      </c>
      <c r="AG1464" s="82" t="str">
        <f t="shared" si="435"/>
        <v/>
      </c>
      <c r="AH1464" s="125" t="str">
        <f t="shared" si="438"/>
        <v/>
      </c>
      <c r="AI1464" s="64" t="str">
        <f t="shared" si="436"/>
        <v/>
      </c>
      <c r="AJ1464" s="45" t="str">
        <f>IFERROR(IF(ISNUMBER('Opsparede løndele dec21-feb22'!K1462),AI1464+'Opsparede løndele dec21-feb22'!K1462,AI1464),"")</f>
        <v/>
      </c>
    </row>
    <row r="1465" spans="1:36" x14ac:dyDescent="0.25">
      <c r="A1465" s="50" t="str">
        <f t="shared" si="439"/>
        <v/>
      </c>
      <c r="B1465" s="5"/>
      <c r="C1465" s="6"/>
      <c r="D1465" s="7"/>
      <c r="E1465" s="8"/>
      <c r="F1465" s="8"/>
      <c r="G1465" s="58" t="str">
        <f t="shared" si="444"/>
        <v/>
      </c>
      <c r="H1465" s="58" t="str">
        <f t="shared" si="444"/>
        <v/>
      </c>
      <c r="I1465" s="58" t="str">
        <f t="shared" si="444"/>
        <v/>
      </c>
      <c r="K1465" s="100" t="str">
        <f t="shared" si="437"/>
        <v/>
      </c>
      <c r="U1465" s="101"/>
      <c r="V1465" s="63" t="str">
        <f t="shared" si="427"/>
        <v/>
      </c>
      <c r="W1465" s="63" t="str">
        <f t="shared" si="428"/>
        <v/>
      </c>
      <c r="X1465" s="63" t="str">
        <f t="shared" si="429"/>
        <v/>
      </c>
      <c r="Y1465" s="63" t="str">
        <f t="shared" si="430"/>
        <v/>
      </c>
      <c r="Z1465" s="63" t="str">
        <f t="shared" si="431"/>
        <v/>
      </c>
      <c r="AA1465" s="63" t="str">
        <f t="shared" si="432"/>
        <v/>
      </c>
      <c r="AB1465" s="37"/>
      <c r="AC1465" s="37"/>
      <c r="AD1465" s="37"/>
      <c r="AE1465" s="82" t="str">
        <f t="shared" si="433"/>
        <v/>
      </c>
      <c r="AF1465" s="82" t="str">
        <f t="shared" si="434"/>
        <v/>
      </c>
      <c r="AG1465" s="82" t="str">
        <f t="shared" si="435"/>
        <v/>
      </c>
      <c r="AH1465" s="125" t="str">
        <f t="shared" si="438"/>
        <v/>
      </c>
      <c r="AI1465" s="64" t="str">
        <f t="shared" si="436"/>
        <v/>
      </c>
      <c r="AJ1465" s="45" t="str">
        <f>IFERROR(IF(ISNUMBER('Opsparede løndele dec21-feb22'!K1463),AI1465+'Opsparede løndele dec21-feb22'!K1463,AI1465),"")</f>
        <v/>
      </c>
    </row>
    <row r="1466" spans="1:36" x14ac:dyDescent="0.25">
      <c r="A1466" s="50" t="str">
        <f t="shared" si="439"/>
        <v/>
      </c>
      <c r="B1466" s="5"/>
      <c r="C1466" s="6"/>
      <c r="D1466" s="7"/>
      <c r="E1466" s="8"/>
      <c r="F1466" s="8"/>
      <c r="G1466" s="58" t="str">
        <f t="shared" si="444"/>
        <v/>
      </c>
      <c r="H1466" s="58" t="str">
        <f t="shared" si="444"/>
        <v/>
      </c>
      <c r="I1466" s="58" t="str">
        <f t="shared" si="444"/>
        <v/>
      </c>
      <c r="K1466" s="100" t="str">
        <f t="shared" si="437"/>
        <v/>
      </c>
      <c r="U1466" s="101"/>
      <c r="V1466" s="63" t="str">
        <f t="shared" si="427"/>
        <v/>
      </c>
      <c r="W1466" s="63" t="str">
        <f t="shared" si="428"/>
        <v/>
      </c>
      <c r="X1466" s="63" t="str">
        <f t="shared" si="429"/>
        <v/>
      </c>
      <c r="Y1466" s="63" t="str">
        <f t="shared" si="430"/>
        <v/>
      </c>
      <c r="Z1466" s="63" t="str">
        <f t="shared" si="431"/>
        <v/>
      </c>
      <c r="AA1466" s="63" t="str">
        <f t="shared" si="432"/>
        <v/>
      </c>
      <c r="AB1466" s="37"/>
      <c r="AC1466" s="37"/>
      <c r="AD1466" s="37"/>
      <c r="AE1466" s="82" t="str">
        <f t="shared" si="433"/>
        <v/>
      </c>
      <c r="AF1466" s="82" t="str">
        <f t="shared" si="434"/>
        <v/>
      </c>
      <c r="AG1466" s="82" t="str">
        <f t="shared" si="435"/>
        <v/>
      </c>
      <c r="AH1466" s="125" t="str">
        <f t="shared" si="438"/>
        <v/>
      </c>
      <c r="AI1466" s="64" t="str">
        <f t="shared" si="436"/>
        <v/>
      </c>
      <c r="AJ1466" s="45" t="str">
        <f>IFERROR(IF(ISNUMBER('Opsparede løndele dec21-feb22'!K1464),AI1466+'Opsparede løndele dec21-feb22'!K1464,AI1466),"")</f>
        <v/>
      </c>
    </row>
    <row r="1467" spans="1:36" x14ac:dyDescent="0.25">
      <c r="A1467" s="50" t="str">
        <f t="shared" si="439"/>
        <v/>
      </c>
      <c r="B1467" s="5"/>
      <c r="C1467" s="6"/>
      <c r="D1467" s="7"/>
      <c r="E1467" s="8"/>
      <c r="F1467" s="8"/>
      <c r="G1467" s="58" t="str">
        <f t="shared" ref="G1467:I1476" si="445">IF(AND(ISNUMBER($E1467),ISNUMBER($F1467)),MAX(MIN(NETWORKDAYS(IF($E1467&lt;=VLOOKUP(G$6,Matrix_antal_dage,5,FALSE),VLOOKUP(G$6,Matrix_antal_dage,5,FALSE),$E1467),IF($F1467&gt;=VLOOKUP(G$6,Matrix_antal_dage,6,FALSE),VLOOKUP(G$6,Matrix_antal_dage,6,FALSE),$F1467),helligdage),VLOOKUP(G$6,Matrix_antal_dage,7,FALSE)),0),"")</f>
        <v/>
      </c>
      <c r="H1467" s="58" t="str">
        <f t="shared" si="445"/>
        <v/>
      </c>
      <c r="I1467" s="58" t="str">
        <f t="shared" si="445"/>
        <v/>
      </c>
      <c r="K1467" s="100" t="str">
        <f t="shared" si="437"/>
        <v/>
      </c>
      <c r="U1467" s="101"/>
      <c r="V1467" s="63" t="str">
        <f t="shared" si="427"/>
        <v/>
      </c>
      <c r="W1467" s="63" t="str">
        <f t="shared" si="428"/>
        <v/>
      </c>
      <c r="X1467" s="63" t="str">
        <f t="shared" si="429"/>
        <v/>
      </c>
      <c r="Y1467" s="63" t="str">
        <f t="shared" si="430"/>
        <v/>
      </c>
      <c r="Z1467" s="63" t="str">
        <f t="shared" si="431"/>
        <v/>
      </c>
      <c r="AA1467" s="63" t="str">
        <f t="shared" si="432"/>
        <v/>
      </c>
      <c r="AB1467" s="37"/>
      <c r="AC1467" s="37"/>
      <c r="AD1467" s="37"/>
      <c r="AE1467" s="82" t="str">
        <f t="shared" si="433"/>
        <v/>
      </c>
      <c r="AF1467" s="82" t="str">
        <f t="shared" si="434"/>
        <v/>
      </c>
      <c r="AG1467" s="82" t="str">
        <f t="shared" si="435"/>
        <v/>
      </c>
      <c r="AH1467" s="125" t="str">
        <f t="shared" si="438"/>
        <v/>
      </c>
      <c r="AI1467" s="64" t="str">
        <f t="shared" si="436"/>
        <v/>
      </c>
      <c r="AJ1467" s="45" t="str">
        <f>IFERROR(IF(ISNUMBER('Opsparede løndele dec21-feb22'!K1465),AI1467+'Opsparede løndele dec21-feb22'!K1465,AI1467),"")</f>
        <v/>
      </c>
    </row>
    <row r="1468" spans="1:36" x14ac:dyDescent="0.25">
      <c r="A1468" s="50" t="str">
        <f t="shared" si="439"/>
        <v/>
      </c>
      <c r="B1468" s="5"/>
      <c r="C1468" s="6"/>
      <c r="D1468" s="7"/>
      <c r="E1468" s="8"/>
      <c r="F1468" s="8"/>
      <c r="G1468" s="58" t="str">
        <f t="shared" si="445"/>
        <v/>
      </c>
      <c r="H1468" s="58" t="str">
        <f t="shared" si="445"/>
        <v/>
      </c>
      <c r="I1468" s="58" t="str">
        <f t="shared" si="445"/>
        <v/>
      </c>
      <c r="K1468" s="100" t="str">
        <f t="shared" si="437"/>
        <v/>
      </c>
      <c r="U1468" s="101"/>
      <c r="V1468" s="63" t="str">
        <f t="shared" si="427"/>
        <v/>
      </c>
      <c r="W1468" s="63" t="str">
        <f t="shared" si="428"/>
        <v/>
      </c>
      <c r="X1468" s="63" t="str">
        <f t="shared" si="429"/>
        <v/>
      </c>
      <c r="Y1468" s="63" t="str">
        <f t="shared" si="430"/>
        <v/>
      </c>
      <c r="Z1468" s="63" t="str">
        <f t="shared" si="431"/>
        <v/>
      </c>
      <c r="AA1468" s="63" t="str">
        <f t="shared" si="432"/>
        <v/>
      </c>
      <c r="AB1468" s="37"/>
      <c r="AC1468" s="37"/>
      <c r="AD1468" s="37"/>
      <c r="AE1468" s="82" t="str">
        <f t="shared" si="433"/>
        <v/>
      </c>
      <c r="AF1468" s="82" t="str">
        <f t="shared" si="434"/>
        <v/>
      </c>
      <c r="AG1468" s="82" t="str">
        <f t="shared" si="435"/>
        <v/>
      </c>
      <c r="AH1468" s="125" t="str">
        <f t="shared" si="438"/>
        <v/>
      </c>
      <c r="AI1468" s="64" t="str">
        <f t="shared" si="436"/>
        <v/>
      </c>
      <c r="AJ1468" s="45" t="str">
        <f>IFERROR(IF(ISNUMBER('Opsparede løndele dec21-feb22'!K1466),AI1468+'Opsparede løndele dec21-feb22'!K1466,AI1468),"")</f>
        <v/>
      </c>
    </row>
    <row r="1469" spans="1:36" x14ac:dyDescent="0.25">
      <c r="A1469" s="50" t="str">
        <f t="shared" si="439"/>
        <v/>
      </c>
      <c r="B1469" s="5"/>
      <c r="C1469" s="6"/>
      <c r="D1469" s="7"/>
      <c r="E1469" s="8"/>
      <c r="F1469" s="8"/>
      <c r="G1469" s="58" t="str">
        <f t="shared" si="445"/>
        <v/>
      </c>
      <c r="H1469" s="58" t="str">
        <f t="shared" si="445"/>
        <v/>
      </c>
      <c r="I1469" s="58" t="str">
        <f t="shared" si="445"/>
        <v/>
      </c>
      <c r="K1469" s="100" t="str">
        <f t="shared" si="437"/>
        <v/>
      </c>
      <c r="U1469" s="101"/>
      <c r="V1469" s="63" t="str">
        <f t="shared" si="427"/>
        <v/>
      </c>
      <c r="W1469" s="63" t="str">
        <f t="shared" si="428"/>
        <v/>
      </c>
      <c r="X1469" s="63" t="str">
        <f t="shared" si="429"/>
        <v/>
      </c>
      <c r="Y1469" s="63" t="str">
        <f t="shared" si="430"/>
        <v/>
      </c>
      <c r="Z1469" s="63" t="str">
        <f t="shared" si="431"/>
        <v/>
      </c>
      <c r="AA1469" s="63" t="str">
        <f t="shared" si="432"/>
        <v/>
      </c>
      <c r="AB1469" s="37"/>
      <c r="AC1469" s="37"/>
      <c r="AD1469" s="37"/>
      <c r="AE1469" s="82" t="str">
        <f t="shared" si="433"/>
        <v/>
      </c>
      <c r="AF1469" s="82" t="str">
        <f t="shared" si="434"/>
        <v/>
      </c>
      <c r="AG1469" s="82" t="str">
        <f t="shared" si="435"/>
        <v/>
      </c>
      <c r="AH1469" s="125" t="str">
        <f t="shared" si="438"/>
        <v/>
      </c>
      <c r="AI1469" s="64" t="str">
        <f t="shared" si="436"/>
        <v/>
      </c>
      <c r="AJ1469" s="45" t="str">
        <f>IFERROR(IF(ISNUMBER('Opsparede løndele dec21-feb22'!K1467),AI1469+'Opsparede løndele dec21-feb22'!K1467,AI1469),"")</f>
        <v/>
      </c>
    </row>
    <row r="1470" spans="1:36" x14ac:dyDescent="0.25">
      <c r="A1470" s="50" t="str">
        <f t="shared" si="439"/>
        <v/>
      </c>
      <c r="B1470" s="5"/>
      <c r="C1470" s="6"/>
      <c r="D1470" s="7"/>
      <c r="E1470" s="8"/>
      <c r="F1470" s="8"/>
      <c r="G1470" s="58" t="str">
        <f t="shared" si="445"/>
        <v/>
      </c>
      <c r="H1470" s="58" t="str">
        <f t="shared" si="445"/>
        <v/>
      </c>
      <c r="I1470" s="58" t="str">
        <f t="shared" si="445"/>
        <v/>
      </c>
      <c r="K1470" s="100" t="str">
        <f t="shared" si="437"/>
        <v/>
      </c>
      <c r="U1470" s="101"/>
      <c r="V1470" s="63" t="str">
        <f t="shared" si="427"/>
        <v/>
      </c>
      <c r="W1470" s="63" t="str">
        <f t="shared" si="428"/>
        <v/>
      </c>
      <c r="X1470" s="63" t="str">
        <f t="shared" si="429"/>
        <v/>
      </c>
      <c r="Y1470" s="63" t="str">
        <f t="shared" si="430"/>
        <v/>
      </c>
      <c r="Z1470" s="63" t="str">
        <f t="shared" si="431"/>
        <v/>
      </c>
      <c r="AA1470" s="63" t="str">
        <f t="shared" si="432"/>
        <v/>
      </c>
      <c r="AB1470" s="37"/>
      <c r="AC1470" s="37"/>
      <c r="AD1470" s="37"/>
      <c r="AE1470" s="82" t="str">
        <f t="shared" si="433"/>
        <v/>
      </c>
      <c r="AF1470" s="82" t="str">
        <f t="shared" si="434"/>
        <v/>
      </c>
      <c r="AG1470" s="82" t="str">
        <f t="shared" si="435"/>
        <v/>
      </c>
      <c r="AH1470" s="125" t="str">
        <f t="shared" si="438"/>
        <v/>
      </c>
      <c r="AI1470" s="64" t="str">
        <f t="shared" si="436"/>
        <v/>
      </c>
      <c r="AJ1470" s="45" t="str">
        <f>IFERROR(IF(ISNUMBER('Opsparede løndele dec21-feb22'!K1468),AI1470+'Opsparede løndele dec21-feb22'!K1468,AI1470),"")</f>
        <v/>
      </c>
    </row>
    <row r="1471" spans="1:36" x14ac:dyDescent="0.25">
      <c r="A1471" s="50" t="str">
        <f t="shared" si="439"/>
        <v/>
      </c>
      <c r="B1471" s="5"/>
      <c r="C1471" s="6"/>
      <c r="D1471" s="7"/>
      <c r="E1471" s="8"/>
      <c r="F1471" s="8"/>
      <c r="G1471" s="58" t="str">
        <f t="shared" si="445"/>
        <v/>
      </c>
      <c r="H1471" s="58" t="str">
        <f t="shared" si="445"/>
        <v/>
      </c>
      <c r="I1471" s="58" t="str">
        <f t="shared" si="445"/>
        <v/>
      </c>
      <c r="K1471" s="100" t="str">
        <f t="shared" si="437"/>
        <v/>
      </c>
      <c r="U1471" s="101"/>
      <c r="V1471" s="63" t="str">
        <f t="shared" si="427"/>
        <v/>
      </c>
      <c r="W1471" s="63" t="str">
        <f t="shared" si="428"/>
        <v/>
      </c>
      <c r="X1471" s="63" t="str">
        <f t="shared" si="429"/>
        <v/>
      </c>
      <c r="Y1471" s="63" t="str">
        <f t="shared" si="430"/>
        <v/>
      </c>
      <c r="Z1471" s="63" t="str">
        <f t="shared" si="431"/>
        <v/>
      </c>
      <c r="AA1471" s="63" t="str">
        <f t="shared" si="432"/>
        <v/>
      </c>
      <c r="AB1471" s="37"/>
      <c r="AC1471" s="37"/>
      <c r="AD1471" s="37"/>
      <c r="AE1471" s="82" t="str">
        <f t="shared" si="433"/>
        <v/>
      </c>
      <c r="AF1471" s="82" t="str">
        <f t="shared" si="434"/>
        <v/>
      </c>
      <c r="AG1471" s="82" t="str">
        <f t="shared" si="435"/>
        <v/>
      </c>
      <c r="AH1471" s="125" t="str">
        <f t="shared" si="438"/>
        <v/>
      </c>
      <c r="AI1471" s="64" t="str">
        <f t="shared" si="436"/>
        <v/>
      </c>
      <c r="AJ1471" s="45" t="str">
        <f>IFERROR(IF(ISNUMBER('Opsparede løndele dec21-feb22'!K1469),AI1471+'Opsparede løndele dec21-feb22'!K1469,AI1471),"")</f>
        <v/>
      </c>
    </row>
    <row r="1472" spans="1:36" x14ac:dyDescent="0.25">
      <c r="A1472" s="50" t="str">
        <f t="shared" si="439"/>
        <v/>
      </c>
      <c r="B1472" s="5"/>
      <c r="C1472" s="6"/>
      <c r="D1472" s="7"/>
      <c r="E1472" s="8"/>
      <c r="F1472" s="8"/>
      <c r="G1472" s="58" t="str">
        <f t="shared" si="445"/>
        <v/>
      </c>
      <c r="H1472" s="58" t="str">
        <f t="shared" si="445"/>
        <v/>
      </c>
      <c r="I1472" s="58" t="str">
        <f t="shared" si="445"/>
        <v/>
      </c>
      <c r="K1472" s="100" t="str">
        <f t="shared" si="437"/>
        <v/>
      </c>
      <c r="U1472" s="101"/>
      <c r="V1472" s="63" t="str">
        <f t="shared" si="427"/>
        <v/>
      </c>
      <c r="W1472" s="63" t="str">
        <f t="shared" si="428"/>
        <v/>
      </c>
      <c r="X1472" s="63" t="str">
        <f t="shared" si="429"/>
        <v/>
      </c>
      <c r="Y1472" s="63" t="str">
        <f t="shared" si="430"/>
        <v/>
      </c>
      <c r="Z1472" s="63" t="str">
        <f t="shared" si="431"/>
        <v/>
      </c>
      <c r="AA1472" s="63" t="str">
        <f t="shared" si="432"/>
        <v/>
      </c>
      <c r="AB1472" s="37"/>
      <c r="AC1472" s="37"/>
      <c r="AD1472" s="37"/>
      <c r="AE1472" s="82" t="str">
        <f t="shared" si="433"/>
        <v/>
      </c>
      <c r="AF1472" s="82" t="str">
        <f t="shared" si="434"/>
        <v/>
      </c>
      <c r="AG1472" s="82" t="str">
        <f t="shared" si="435"/>
        <v/>
      </c>
      <c r="AH1472" s="125" t="str">
        <f t="shared" si="438"/>
        <v/>
      </c>
      <c r="AI1472" s="64" t="str">
        <f t="shared" si="436"/>
        <v/>
      </c>
      <c r="AJ1472" s="45" t="str">
        <f>IFERROR(IF(ISNUMBER('Opsparede løndele dec21-feb22'!K1470),AI1472+'Opsparede løndele dec21-feb22'!K1470,AI1472),"")</f>
        <v/>
      </c>
    </row>
    <row r="1473" spans="1:36" x14ac:dyDescent="0.25">
      <c r="A1473" s="50" t="str">
        <f t="shared" si="439"/>
        <v/>
      </c>
      <c r="B1473" s="5"/>
      <c r="C1473" s="6"/>
      <c r="D1473" s="7"/>
      <c r="E1473" s="8"/>
      <c r="F1473" s="8"/>
      <c r="G1473" s="58" t="str">
        <f t="shared" si="445"/>
        <v/>
      </c>
      <c r="H1473" s="58" t="str">
        <f t="shared" si="445"/>
        <v/>
      </c>
      <c r="I1473" s="58" t="str">
        <f t="shared" si="445"/>
        <v/>
      </c>
      <c r="K1473" s="100" t="str">
        <f t="shared" si="437"/>
        <v/>
      </c>
      <c r="U1473" s="101"/>
      <c r="V1473" s="63" t="str">
        <f t="shared" si="427"/>
        <v/>
      </c>
      <c r="W1473" s="63" t="str">
        <f t="shared" si="428"/>
        <v/>
      </c>
      <c r="X1473" s="63" t="str">
        <f t="shared" si="429"/>
        <v/>
      </c>
      <c r="Y1473" s="63" t="str">
        <f t="shared" si="430"/>
        <v/>
      </c>
      <c r="Z1473" s="63" t="str">
        <f t="shared" si="431"/>
        <v/>
      </c>
      <c r="AA1473" s="63" t="str">
        <f t="shared" si="432"/>
        <v/>
      </c>
      <c r="AB1473" s="37"/>
      <c r="AC1473" s="37"/>
      <c r="AD1473" s="37"/>
      <c r="AE1473" s="82" t="str">
        <f t="shared" si="433"/>
        <v/>
      </c>
      <c r="AF1473" s="82" t="str">
        <f t="shared" si="434"/>
        <v/>
      </c>
      <c r="AG1473" s="82" t="str">
        <f t="shared" si="435"/>
        <v/>
      </c>
      <c r="AH1473" s="125" t="str">
        <f t="shared" si="438"/>
        <v/>
      </c>
      <c r="AI1473" s="64" t="str">
        <f t="shared" si="436"/>
        <v/>
      </c>
      <c r="AJ1473" s="45" t="str">
        <f>IFERROR(IF(ISNUMBER('Opsparede løndele dec21-feb22'!K1471),AI1473+'Opsparede løndele dec21-feb22'!K1471,AI1473),"")</f>
        <v/>
      </c>
    </row>
    <row r="1474" spans="1:36" x14ac:dyDescent="0.25">
      <c r="A1474" s="50" t="str">
        <f t="shared" si="439"/>
        <v/>
      </c>
      <c r="B1474" s="5"/>
      <c r="C1474" s="6"/>
      <c r="D1474" s="7"/>
      <c r="E1474" s="8"/>
      <c r="F1474" s="8"/>
      <c r="G1474" s="58" t="str">
        <f t="shared" si="445"/>
        <v/>
      </c>
      <c r="H1474" s="58" t="str">
        <f t="shared" si="445"/>
        <v/>
      </c>
      <c r="I1474" s="58" t="str">
        <f t="shared" si="445"/>
        <v/>
      </c>
      <c r="K1474" s="100" t="str">
        <f t="shared" si="437"/>
        <v/>
      </c>
      <c r="U1474" s="101"/>
      <c r="V1474" s="63" t="str">
        <f t="shared" si="427"/>
        <v/>
      </c>
      <c r="W1474" s="63" t="str">
        <f t="shared" si="428"/>
        <v/>
      </c>
      <c r="X1474" s="63" t="str">
        <f t="shared" si="429"/>
        <v/>
      </c>
      <c r="Y1474" s="63" t="str">
        <f t="shared" si="430"/>
        <v/>
      </c>
      <c r="Z1474" s="63" t="str">
        <f t="shared" si="431"/>
        <v/>
      </c>
      <c r="AA1474" s="63" t="str">
        <f t="shared" si="432"/>
        <v/>
      </c>
      <c r="AB1474" s="37"/>
      <c r="AC1474" s="37"/>
      <c r="AD1474" s="37"/>
      <c r="AE1474" s="82" t="str">
        <f t="shared" si="433"/>
        <v/>
      </c>
      <c r="AF1474" s="82" t="str">
        <f t="shared" si="434"/>
        <v/>
      </c>
      <c r="AG1474" s="82" t="str">
        <f t="shared" si="435"/>
        <v/>
      </c>
      <c r="AH1474" s="125" t="str">
        <f t="shared" si="438"/>
        <v/>
      </c>
      <c r="AI1474" s="64" t="str">
        <f t="shared" si="436"/>
        <v/>
      </c>
      <c r="AJ1474" s="45" t="str">
        <f>IFERROR(IF(ISNUMBER('Opsparede løndele dec21-feb22'!K1472),AI1474+'Opsparede løndele dec21-feb22'!K1472,AI1474),"")</f>
        <v/>
      </c>
    </row>
    <row r="1475" spans="1:36" x14ac:dyDescent="0.25">
      <c r="A1475" s="50" t="str">
        <f t="shared" si="439"/>
        <v/>
      </c>
      <c r="B1475" s="5"/>
      <c r="C1475" s="6"/>
      <c r="D1475" s="7"/>
      <c r="E1475" s="8"/>
      <c r="F1475" s="8"/>
      <c r="G1475" s="58" t="str">
        <f t="shared" si="445"/>
        <v/>
      </c>
      <c r="H1475" s="58" t="str">
        <f t="shared" si="445"/>
        <v/>
      </c>
      <c r="I1475" s="58" t="str">
        <f t="shared" si="445"/>
        <v/>
      </c>
      <c r="K1475" s="100" t="str">
        <f t="shared" si="437"/>
        <v/>
      </c>
      <c r="U1475" s="101"/>
      <c r="V1475" s="63" t="str">
        <f t="shared" si="427"/>
        <v/>
      </c>
      <c r="W1475" s="63" t="str">
        <f t="shared" si="428"/>
        <v/>
      </c>
      <c r="X1475" s="63" t="str">
        <f t="shared" si="429"/>
        <v/>
      </c>
      <c r="Y1475" s="63" t="str">
        <f t="shared" si="430"/>
        <v/>
      </c>
      <c r="Z1475" s="63" t="str">
        <f t="shared" si="431"/>
        <v/>
      </c>
      <c r="AA1475" s="63" t="str">
        <f t="shared" si="432"/>
        <v/>
      </c>
      <c r="AB1475" s="37"/>
      <c r="AC1475" s="37"/>
      <c r="AD1475" s="37"/>
      <c r="AE1475" s="82" t="str">
        <f t="shared" si="433"/>
        <v/>
      </c>
      <c r="AF1475" s="82" t="str">
        <f t="shared" si="434"/>
        <v/>
      </c>
      <c r="AG1475" s="82" t="str">
        <f t="shared" si="435"/>
        <v/>
      </c>
      <c r="AH1475" s="125" t="str">
        <f t="shared" si="438"/>
        <v/>
      </c>
      <c r="AI1475" s="64" t="str">
        <f t="shared" si="436"/>
        <v/>
      </c>
      <c r="AJ1475" s="45" t="str">
        <f>IFERROR(IF(ISNUMBER('Opsparede løndele dec21-feb22'!K1473),AI1475+'Opsparede løndele dec21-feb22'!K1473,AI1475),"")</f>
        <v/>
      </c>
    </row>
    <row r="1476" spans="1:36" x14ac:dyDescent="0.25">
      <c r="A1476" s="50" t="str">
        <f t="shared" si="439"/>
        <v/>
      </c>
      <c r="B1476" s="5"/>
      <c r="C1476" s="6"/>
      <c r="D1476" s="7"/>
      <c r="E1476" s="8"/>
      <c r="F1476" s="8"/>
      <c r="G1476" s="58" t="str">
        <f t="shared" si="445"/>
        <v/>
      </c>
      <c r="H1476" s="58" t="str">
        <f t="shared" si="445"/>
        <v/>
      </c>
      <c r="I1476" s="58" t="str">
        <f t="shared" si="445"/>
        <v/>
      </c>
      <c r="K1476" s="100" t="str">
        <f t="shared" si="437"/>
        <v/>
      </c>
      <c r="U1476" s="101"/>
      <c r="V1476" s="63" t="str">
        <f t="shared" si="427"/>
        <v/>
      </c>
      <c r="W1476" s="63" t="str">
        <f t="shared" si="428"/>
        <v/>
      </c>
      <c r="X1476" s="63" t="str">
        <f t="shared" si="429"/>
        <v/>
      </c>
      <c r="Y1476" s="63" t="str">
        <f t="shared" si="430"/>
        <v/>
      </c>
      <c r="Z1476" s="63" t="str">
        <f t="shared" si="431"/>
        <v/>
      </c>
      <c r="AA1476" s="63" t="str">
        <f t="shared" si="432"/>
        <v/>
      </c>
      <c r="AB1476" s="37"/>
      <c r="AC1476" s="37"/>
      <c r="AD1476" s="37"/>
      <c r="AE1476" s="82" t="str">
        <f t="shared" si="433"/>
        <v/>
      </c>
      <c r="AF1476" s="82" t="str">
        <f t="shared" si="434"/>
        <v/>
      </c>
      <c r="AG1476" s="82" t="str">
        <f t="shared" si="435"/>
        <v/>
      </c>
      <c r="AH1476" s="125" t="str">
        <f t="shared" si="438"/>
        <v/>
      </c>
      <c r="AI1476" s="64" t="str">
        <f t="shared" si="436"/>
        <v/>
      </c>
      <c r="AJ1476" s="45" t="str">
        <f>IFERROR(IF(ISNUMBER('Opsparede løndele dec21-feb22'!K1474),AI1476+'Opsparede løndele dec21-feb22'!K1474,AI1476),"")</f>
        <v/>
      </c>
    </row>
    <row r="1477" spans="1:36" x14ac:dyDescent="0.25">
      <c r="A1477" s="50" t="str">
        <f t="shared" si="439"/>
        <v/>
      </c>
      <c r="B1477" s="5"/>
      <c r="C1477" s="6"/>
      <c r="D1477" s="7"/>
      <c r="E1477" s="8"/>
      <c r="F1477" s="8"/>
      <c r="G1477" s="58" t="str">
        <f t="shared" ref="G1477:I1486" si="446">IF(AND(ISNUMBER($E1477),ISNUMBER($F1477)),MAX(MIN(NETWORKDAYS(IF($E1477&lt;=VLOOKUP(G$6,Matrix_antal_dage,5,FALSE),VLOOKUP(G$6,Matrix_antal_dage,5,FALSE),$E1477),IF($F1477&gt;=VLOOKUP(G$6,Matrix_antal_dage,6,FALSE),VLOOKUP(G$6,Matrix_antal_dage,6,FALSE),$F1477),helligdage),VLOOKUP(G$6,Matrix_antal_dage,7,FALSE)),0),"")</f>
        <v/>
      </c>
      <c r="H1477" s="58" t="str">
        <f t="shared" si="446"/>
        <v/>
      </c>
      <c r="I1477" s="58" t="str">
        <f t="shared" si="446"/>
        <v/>
      </c>
      <c r="K1477" s="100" t="str">
        <f t="shared" si="437"/>
        <v/>
      </c>
      <c r="U1477" s="101"/>
      <c r="V1477" s="63" t="str">
        <f t="shared" si="427"/>
        <v/>
      </c>
      <c r="W1477" s="63" t="str">
        <f t="shared" si="428"/>
        <v/>
      </c>
      <c r="X1477" s="63" t="str">
        <f t="shared" si="429"/>
        <v/>
      </c>
      <c r="Y1477" s="63" t="str">
        <f t="shared" si="430"/>
        <v/>
      </c>
      <c r="Z1477" s="63" t="str">
        <f t="shared" si="431"/>
        <v/>
      </c>
      <c r="AA1477" s="63" t="str">
        <f t="shared" si="432"/>
        <v/>
      </c>
      <c r="AB1477" s="37"/>
      <c r="AC1477" s="37"/>
      <c r="AD1477" s="37"/>
      <c r="AE1477" s="82" t="str">
        <f t="shared" si="433"/>
        <v/>
      </c>
      <c r="AF1477" s="82" t="str">
        <f t="shared" si="434"/>
        <v/>
      </c>
      <c r="AG1477" s="82" t="str">
        <f t="shared" si="435"/>
        <v/>
      </c>
      <c r="AH1477" s="125" t="str">
        <f t="shared" si="438"/>
        <v/>
      </c>
      <c r="AI1477" s="64" t="str">
        <f t="shared" si="436"/>
        <v/>
      </c>
      <c r="AJ1477" s="45" t="str">
        <f>IFERROR(IF(ISNUMBER('Opsparede løndele dec21-feb22'!K1475),AI1477+'Opsparede løndele dec21-feb22'!K1475,AI1477),"")</f>
        <v/>
      </c>
    </row>
    <row r="1478" spans="1:36" x14ac:dyDescent="0.25">
      <c r="A1478" s="50" t="str">
        <f t="shared" si="439"/>
        <v/>
      </c>
      <c r="B1478" s="5"/>
      <c r="C1478" s="6"/>
      <c r="D1478" s="7"/>
      <c r="E1478" s="8"/>
      <c r="F1478" s="8"/>
      <c r="G1478" s="58" t="str">
        <f t="shared" si="446"/>
        <v/>
      </c>
      <c r="H1478" s="58" t="str">
        <f t="shared" si="446"/>
        <v/>
      </c>
      <c r="I1478" s="58" t="str">
        <f t="shared" si="446"/>
        <v/>
      </c>
      <c r="K1478" s="100" t="str">
        <f t="shared" si="437"/>
        <v/>
      </c>
      <c r="U1478" s="101"/>
      <c r="V1478" s="63" t="str">
        <f t="shared" si="427"/>
        <v/>
      </c>
      <c r="W1478" s="63" t="str">
        <f t="shared" si="428"/>
        <v/>
      </c>
      <c r="X1478" s="63" t="str">
        <f t="shared" si="429"/>
        <v/>
      </c>
      <c r="Y1478" s="63" t="str">
        <f t="shared" si="430"/>
        <v/>
      </c>
      <c r="Z1478" s="63" t="str">
        <f t="shared" si="431"/>
        <v/>
      </c>
      <c r="AA1478" s="63" t="str">
        <f t="shared" si="432"/>
        <v/>
      </c>
      <c r="AB1478" s="37"/>
      <c r="AC1478" s="37"/>
      <c r="AD1478" s="37"/>
      <c r="AE1478" s="82" t="str">
        <f t="shared" si="433"/>
        <v/>
      </c>
      <c r="AF1478" s="82" t="str">
        <f t="shared" si="434"/>
        <v/>
      </c>
      <c r="AG1478" s="82" t="str">
        <f t="shared" si="435"/>
        <v/>
      </c>
      <c r="AH1478" s="125" t="str">
        <f t="shared" si="438"/>
        <v/>
      </c>
      <c r="AI1478" s="64" t="str">
        <f t="shared" si="436"/>
        <v/>
      </c>
      <c r="AJ1478" s="45" t="str">
        <f>IFERROR(IF(ISNUMBER('Opsparede løndele dec21-feb22'!K1476),AI1478+'Opsparede løndele dec21-feb22'!K1476,AI1478),"")</f>
        <v/>
      </c>
    </row>
    <row r="1479" spans="1:36" x14ac:dyDescent="0.25">
      <c r="A1479" s="50" t="str">
        <f t="shared" si="439"/>
        <v/>
      </c>
      <c r="B1479" s="5"/>
      <c r="C1479" s="6"/>
      <c r="D1479" s="7"/>
      <c r="E1479" s="8"/>
      <c r="F1479" s="8"/>
      <c r="G1479" s="58" t="str">
        <f t="shared" si="446"/>
        <v/>
      </c>
      <c r="H1479" s="58" t="str">
        <f t="shared" si="446"/>
        <v/>
      </c>
      <c r="I1479" s="58" t="str">
        <f t="shared" si="446"/>
        <v/>
      </c>
      <c r="K1479" s="100" t="str">
        <f t="shared" si="437"/>
        <v/>
      </c>
      <c r="U1479" s="101"/>
      <c r="V1479" s="63" t="str">
        <f t="shared" ref="V1479:V1506" si="447">IF(AND(ISNUMBER($U1479),ISNUMBER(L1479)),(IF($B1479="","",IF(MIN(L1479,O1479)*$K1479&gt;30000*IF($U1479&gt;37,37,$U1479)/37,30000*IF($U1479&gt;37,37,$U1479)/37,MIN(L1479,O1479)*$K1479))),"")</f>
        <v/>
      </c>
      <c r="W1479" s="63" t="str">
        <f t="shared" ref="W1479:W1506" si="448">IF(AND(ISNUMBER($U1479),ISNUMBER(M1479)),(IF($B1479="","",IF(MIN(M1479,P1479)*$K1479&gt;30000*IF($U1479&gt;37,37,$U1479)/37,30000*IF($U1479&gt;37,37,$U1479)/37,MIN(M1479,P1479)*$K1479))),"")</f>
        <v/>
      </c>
      <c r="X1479" s="63" t="str">
        <f t="shared" ref="X1479:X1506" si="449">IF(AND(ISNUMBER($U1479),ISNUMBER(N1479)),(IF($B1479="","",IF(MIN(N1479,Q1479)*$K1479&gt;30000*IF($U1479&gt;37,37,$U1479)/37,30000*IF($U1479&gt;37,37,$U1479)/37,MIN(N1479,Q1479)*$K1479))),"")</f>
        <v/>
      </c>
      <c r="Y1479" s="63" t="str">
        <f t="shared" ref="Y1479:Y1506" si="450">IF(ISNUMBER(V1479),(MIN(V1479,MIN(L1479,O1479)-R1479)),"")</f>
        <v/>
      </c>
      <c r="Z1479" s="63" t="str">
        <f t="shared" ref="Z1479:Z1506" si="451">IF(ISNUMBER(W1479),(MIN(W1479,MIN(M1479,P1479)-S1479)),"")</f>
        <v/>
      </c>
      <c r="AA1479" s="63" t="str">
        <f t="shared" ref="AA1479:AA1506" si="452">IF(ISNUMBER(X1479),(MIN(X1479,MIN(N1479,Q1479)-T1479)),"")</f>
        <v/>
      </c>
      <c r="AB1479" s="37"/>
      <c r="AC1479" s="37"/>
      <c r="AD1479" s="37"/>
      <c r="AE1479" s="82" t="str">
        <f t="shared" ref="AE1479:AE1506" si="453">IF(AND(ISNUMBER(AB1479),G1479&gt;0),MIN(Y1479/VLOOKUP(G$6,Matrix_antal_dage,4,FALSE)*(G1479-AB1479),30000),"")</f>
        <v/>
      </c>
      <c r="AF1479" s="82" t="str">
        <f t="shared" ref="AF1479:AF1506" si="454">IF(AND(ISNUMBER(AC1479),H1479&gt;0),MIN(Z1479/VLOOKUP(H$6,Matrix_antal_dage,4,FALSE)*(H1479-AC1479),30000),"")</f>
        <v/>
      </c>
      <c r="AG1479" s="82" t="str">
        <f t="shared" ref="AG1479:AG1506" si="455">IF(AND(ISNUMBER(AD1479),I1479&gt;0),MIN(AA1479/VLOOKUP(I$6,Matrix_antal_dage,4,FALSE)*(I1479-AD1479),30000),"")</f>
        <v/>
      </c>
      <c r="AH1479" s="125" t="str">
        <f t="shared" si="438"/>
        <v/>
      </c>
      <c r="AI1479" s="64" t="str">
        <f t="shared" ref="AI1479:AI1506" si="456">IF(ISNUMBER(AH1479),MAX(SUM(AE1479:AG1479)-AH1479,0),IF(SUM(AE1479:AG1479)&gt;0,SUM(AE1479:AG1479),""))</f>
        <v/>
      </c>
      <c r="AJ1479" s="45" t="str">
        <f>IFERROR(IF(ISNUMBER('Opsparede løndele dec21-feb22'!K1477),AI1479+'Opsparede løndele dec21-feb22'!K1477,AI1479),"")</f>
        <v/>
      </c>
    </row>
    <row r="1480" spans="1:36" x14ac:dyDescent="0.25">
      <c r="A1480" s="50" t="str">
        <f t="shared" si="439"/>
        <v/>
      </c>
      <c r="B1480" s="5"/>
      <c r="C1480" s="6"/>
      <c r="D1480" s="7"/>
      <c r="E1480" s="8"/>
      <c r="F1480" s="8"/>
      <c r="G1480" s="58" t="str">
        <f t="shared" si="446"/>
        <v/>
      </c>
      <c r="H1480" s="58" t="str">
        <f t="shared" si="446"/>
        <v/>
      </c>
      <c r="I1480" s="58" t="str">
        <f t="shared" si="446"/>
        <v/>
      </c>
      <c r="K1480" s="100" t="str">
        <f t="shared" ref="K1480:K1506" si="457">IF(J1480="","",IF(J1480="Funktionær",0.75,IF(J1480="Ikke-funktionær",0.9,IF(J1480="Elev/lærling",0.9))))</f>
        <v/>
      </c>
      <c r="U1480" s="101"/>
      <c r="V1480" s="63" t="str">
        <f t="shared" si="447"/>
        <v/>
      </c>
      <c r="W1480" s="63" t="str">
        <f t="shared" si="448"/>
        <v/>
      </c>
      <c r="X1480" s="63" t="str">
        <f t="shared" si="449"/>
        <v/>
      </c>
      <c r="Y1480" s="63" t="str">
        <f t="shared" si="450"/>
        <v/>
      </c>
      <c r="Z1480" s="63" t="str">
        <f t="shared" si="451"/>
        <v/>
      </c>
      <c r="AA1480" s="63" t="str">
        <f t="shared" si="452"/>
        <v/>
      </c>
      <c r="AB1480" s="37"/>
      <c r="AC1480" s="37"/>
      <c r="AD1480" s="37"/>
      <c r="AE1480" s="82" t="str">
        <f t="shared" si="453"/>
        <v/>
      </c>
      <c r="AF1480" s="82" t="str">
        <f t="shared" si="454"/>
        <v/>
      </c>
      <c r="AG1480" s="82" t="str">
        <f t="shared" si="455"/>
        <v/>
      </c>
      <c r="AH1480" s="125" t="str">
        <f t="shared" ref="AH1480:AH1506" si="458">IF(OR(ISNUMBER(AB1480),ISNUMBER(AC1480),ISNUMBER(AD1480)),3/5*5/31*IF(AND(ISNUMBER(Y1480),ISNUMBER(Z1480),ISNUMBER(AA1480)),SUM(Y1480:AA1480)/3,IF(AND(ISNUMBER(Y1480),ISNUMBER(Z1480)),SUM(Y1480:Z1480)/2,IF(AND(ISNUMBER(Y1480),ISNUMBER(AA1480)),SUM(Y1480+AA1480)/2,IF(AND(ISNUMBER(Z1480),ISNUMBER(AA1480)),SUM(Z1480:AA1480)/2,IF(ISNUMBER(Y1480),Y1480,IF(ISNUMBER(Z1480),Z1480,IF(ISNUMBER(AA1480),AA1480,""))))))),"")</f>
        <v/>
      </c>
      <c r="AI1480" s="64" t="str">
        <f t="shared" si="456"/>
        <v/>
      </c>
      <c r="AJ1480" s="45" t="str">
        <f>IFERROR(IF(ISNUMBER('Opsparede løndele dec21-feb22'!K1478),AI1480+'Opsparede løndele dec21-feb22'!K1478,AI1480),"")</f>
        <v/>
      </c>
    </row>
    <row r="1481" spans="1:36" x14ac:dyDescent="0.25">
      <c r="A1481" s="50" t="str">
        <f t="shared" ref="A1481:A1506" si="459">IF(B1481="","",A1480+1)</f>
        <v/>
      </c>
      <c r="B1481" s="5"/>
      <c r="C1481" s="6"/>
      <c r="D1481" s="7"/>
      <c r="E1481" s="8"/>
      <c r="F1481" s="8"/>
      <c r="G1481" s="58" t="str">
        <f t="shared" si="446"/>
        <v/>
      </c>
      <c r="H1481" s="58" t="str">
        <f t="shared" si="446"/>
        <v/>
      </c>
      <c r="I1481" s="58" t="str">
        <f t="shared" si="446"/>
        <v/>
      </c>
      <c r="K1481" s="100" t="str">
        <f t="shared" si="457"/>
        <v/>
      </c>
      <c r="U1481" s="101"/>
      <c r="V1481" s="63" t="str">
        <f t="shared" si="447"/>
        <v/>
      </c>
      <c r="W1481" s="63" t="str">
        <f t="shared" si="448"/>
        <v/>
      </c>
      <c r="X1481" s="63" t="str">
        <f t="shared" si="449"/>
        <v/>
      </c>
      <c r="Y1481" s="63" t="str">
        <f t="shared" si="450"/>
        <v/>
      </c>
      <c r="Z1481" s="63" t="str">
        <f t="shared" si="451"/>
        <v/>
      </c>
      <c r="AA1481" s="63" t="str">
        <f t="shared" si="452"/>
        <v/>
      </c>
      <c r="AB1481" s="37"/>
      <c r="AC1481" s="37"/>
      <c r="AD1481" s="37"/>
      <c r="AE1481" s="82" t="str">
        <f t="shared" si="453"/>
        <v/>
      </c>
      <c r="AF1481" s="82" t="str">
        <f t="shared" si="454"/>
        <v/>
      </c>
      <c r="AG1481" s="82" t="str">
        <f t="shared" si="455"/>
        <v/>
      </c>
      <c r="AH1481" s="125" t="str">
        <f t="shared" si="458"/>
        <v/>
      </c>
      <c r="AI1481" s="64" t="str">
        <f t="shared" si="456"/>
        <v/>
      </c>
      <c r="AJ1481" s="45" t="str">
        <f>IFERROR(IF(ISNUMBER('Opsparede løndele dec21-feb22'!K1479),AI1481+'Opsparede løndele dec21-feb22'!K1479,AI1481),"")</f>
        <v/>
      </c>
    </row>
    <row r="1482" spans="1:36" x14ac:dyDescent="0.25">
      <c r="A1482" s="50" t="str">
        <f t="shared" si="459"/>
        <v/>
      </c>
      <c r="B1482" s="5"/>
      <c r="C1482" s="6"/>
      <c r="D1482" s="7"/>
      <c r="E1482" s="8"/>
      <c r="F1482" s="8"/>
      <c r="G1482" s="58" t="str">
        <f t="shared" si="446"/>
        <v/>
      </c>
      <c r="H1482" s="58" t="str">
        <f t="shared" si="446"/>
        <v/>
      </c>
      <c r="I1482" s="58" t="str">
        <f t="shared" si="446"/>
        <v/>
      </c>
      <c r="K1482" s="100" t="str">
        <f t="shared" si="457"/>
        <v/>
      </c>
      <c r="U1482" s="101"/>
      <c r="V1482" s="63" t="str">
        <f t="shared" si="447"/>
        <v/>
      </c>
      <c r="W1482" s="63" t="str">
        <f t="shared" si="448"/>
        <v/>
      </c>
      <c r="X1482" s="63" t="str">
        <f t="shared" si="449"/>
        <v/>
      </c>
      <c r="Y1482" s="63" t="str">
        <f t="shared" si="450"/>
        <v/>
      </c>
      <c r="Z1482" s="63" t="str">
        <f t="shared" si="451"/>
        <v/>
      </c>
      <c r="AA1482" s="63" t="str">
        <f t="shared" si="452"/>
        <v/>
      </c>
      <c r="AB1482" s="37"/>
      <c r="AC1482" s="37"/>
      <c r="AD1482" s="37"/>
      <c r="AE1482" s="82" t="str">
        <f t="shared" si="453"/>
        <v/>
      </c>
      <c r="AF1482" s="82" t="str">
        <f t="shared" si="454"/>
        <v/>
      </c>
      <c r="AG1482" s="82" t="str">
        <f t="shared" si="455"/>
        <v/>
      </c>
      <c r="AH1482" s="125" t="str">
        <f t="shared" si="458"/>
        <v/>
      </c>
      <c r="AI1482" s="64" t="str">
        <f t="shared" si="456"/>
        <v/>
      </c>
      <c r="AJ1482" s="45" t="str">
        <f>IFERROR(IF(ISNUMBER('Opsparede løndele dec21-feb22'!K1480),AI1482+'Opsparede løndele dec21-feb22'!K1480,AI1482),"")</f>
        <v/>
      </c>
    </row>
    <row r="1483" spans="1:36" x14ac:dyDescent="0.25">
      <c r="A1483" s="50" t="str">
        <f t="shared" si="459"/>
        <v/>
      </c>
      <c r="B1483" s="5"/>
      <c r="C1483" s="6"/>
      <c r="D1483" s="7"/>
      <c r="E1483" s="8"/>
      <c r="F1483" s="8"/>
      <c r="G1483" s="58" t="str">
        <f t="shared" si="446"/>
        <v/>
      </c>
      <c r="H1483" s="58" t="str">
        <f t="shared" si="446"/>
        <v/>
      </c>
      <c r="I1483" s="58" t="str">
        <f t="shared" si="446"/>
        <v/>
      </c>
      <c r="K1483" s="100" t="str">
        <f t="shared" si="457"/>
        <v/>
      </c>
      <c r="U1483" s="101"/>
      <c r="V1483" s="63" t="str">
        <f t="shared" si="447"/>
        <v/>
      </c>
      <c r="W1483" s="63" t="str">
        <f t="shared" si="448"/>
        <v/>
      </c>
      <c r="X1483" s="63" t="str">
        <f t="shared" si="449"/>
        <v/>
      </c>
      <c r="Y1483" s="63" t="str">
        <f t="shared" si="450"/>
        <v/>
      </c>
      <c r="Z1483" s="63" t="str">
        <f t="shared" si="451"/>
        <v/>
      </c>
      <c r="AA1483" s="63" t="str">
        <f t="shared" si="452"/>
        <v/>
      </c>
      <c r="AB1483" s="37"/>
      <c r="AC1483" s="37"/>
      <c r="AD1483" s="37"/>
      <c r="AE1483" s="82" t="str">
        <f t="shared" si="453"/>
        <v/>
      </c>
      <c r="AF1483" s="82" t="str">
        <f t="shared" si="454"/>
        <v/>
      </c>
      <c r="AG1483" s="82" t="str">
        <f t="shared" si="455"/>
        <v/>
      </c>
      <c r="AH1483" s="125" t="str">
        <f t="shared" si="458"/>
        <v/>
      </c>
      <c r="AI1483" s="64" t="str">
        <f t="shared" si="456"/>
        <v/>
      </c>
      <c r="AJ1483" s="45" t="str">
        <f>IFERROR(IF(ISNUMBER('Opsparede løndele dec21-feb22'!K1481),AI1483+'Opsparede løndele dec21-feb22'!K1481,AI1483),"")</f>
        <v/>
      </c>
    </row>
    <row r="1484" spans="1:36" x14ac:dyDescent="0.25">
      <c r="A1484" s="50" t="str">
        <f t="shared" si="459"/>
        <v/>
      </c>
      <c r="B1484" s="5"/>
      <c r="C1484" s="6"/>
      <c r="D1484" s="7"/>
      <c r="E1484" s="8"/>
      <c r="F1484" s="8"/>
      <c r="G1484" s="58" t="str">
        <f t="shared" si="446"/>
        <v/>
      </c>
      <c r="H1484" s="58" t="str">
        <f t="shared" si="446"/>
        <v/>
      </c>
      <c r="I1484" s="58" t="str">
        <f t="shared" si="446"/>
        <v/>
      </c>
      <c r="K1484" s="100" t="str">
        <f t="shared" si="457"/>
        <v/>
      </c>
      <c r="U1484" s="101"/>
      <c r="V1484" s="63" t="str">
        <f t="shared" si="447"/>
        <v/>
      </c>
      <c r="W1484" s="63" t="str">
        <f t="shared" si="448"/>
        <v/>
      </c>
      <c r="X1484" s="63" t="str">
        <f t="shared" si="449"/>
        <v/>
      </c>
      <c r="Y1484" s="63" t="str">
        <f t="shared" si="450"/>
        <v/>
      </c>
      <c r="Z1484" s="63" t="str">
        <f t="shared" si="451"/>
        <v/>
      </c>
      <c r="AA1484" s="63" t="str">
        <f t="shared" si="452"/>
        <v/>
      </c>
      <c r="AB1484" s="37"/>
      <c r="AC1484" s="37"/>
      <c r="AD1484" s="37"/>
      <c r="AE1484" s="82" t="str">
        <f t="shared" si="453"/>
        <v/>
      </c>
      <c r="AF1484" s="82" t="str">
        <f t="shared" si="454"/>
        <v/>
      </c>
      <c r="AG1484" s="82" t="str">
        <f t="shared" si="455"/>
        <v/>
      </c>
      <c r="AH1484" s="125" t="str">
        <f t="shared" si="458"/>
        <v/>
      </c>
      <c r="AI1484" s="64" t="str">
        <f t="shared" si="456"/>
        <v/>
      </c>
      <c r="AJ1484" s="45" t="str">
        <f>IFERROR(IF(ISNUMBER('Opsparede løndele dec21-feb22'!K1482),AI1484+'Opsparede løndele dec21-feb22'!K1482,AI1484),"")</f>
        <v/>
      </c>
    </row>
    <row r="1485" spans="1:36" x14ac:dyDescent="0.25">
      <c r="A1485" s="50" t="str">
        <f t="shared" si="459"/>
        <v/>
      </c>
      <c r="B1485" s="5"/>
      <c r="C1485" s="6"/>
      <c r="D1485" s="7"/>
      <c r="E1485" s="8"/>
      <c r="F1485" s="8"/>
      <c r="G1485" s="58" t="str">
        <f t="shared" si="446"/>
        <v/>
      </c>
      <c r="H1485" s="58" t="str">
        <f t="shared" si="446"/>
        <v/>
      </c>
      <c r="I1485" s="58" t="str">
        <f t="shared" si="446"/>
        <v/>
      </c>
      <c r="K1485" s="100" t="str">
        <f t="shared" si="457"/>
        <v/>
      </c>
      <c r="U1485" s="101"/>
      <c r="V1485" s="63" t="str">
        <f t="shared" si="447"/>
        <v/>
      </c>
      <c r="W1485" s="63" t="str">
        <f t="shared" si="448"/>
        <v/>
      </c>
      <c r="X1485" s="63" t="str">
        <f t="shared" si="449"/>
        <v/>
      </c>
      <c r="Y1485" s="63" t="str">
        <f t="shared" si="450"/>
        <v/>
      </c>
      <c r="Z1485" s="63" t="str">
        <f t="shared" si="451"/>
        <v/>
      </c>
      <c r="AA1485" s="63" t="str">
        <f t="shared" si="452"/>
        <v/>
      </c>
      <c r="AB1485" s="37"/>
      <c r="AC1485" s="37"/>
      <c r="AD1485" s="37"/>
      <c r="AE1485" s="82" t="str">
        <f t="shared" si="453"/>
        <v/>
      </c>
      <c r="AF1485" s="82" t="str">
        <f t="shared" si="454"/>
        <v/>
      </c>
      <c r="AG1485" s="82" t="str">
        <f t="shared" si="455"/>
        <v/>
      </c>
      <c r="AH1485" s="125" t="str">
        <f t="shared" si="458"/>
        <v/>
      </c>
      <c r="AI1485" s="64" t="str">
        <f t="shared" si="456"/>
        <v/>
      </c>
      <c r="AJ1485" s="45" t="str">
        <f>IFERROR(IF(ISNUMBER('Opsparede løndele dec21-feb22'!K1483),AI1485+'Opsparede løndele dec21-feb22'!K1483,AI1485),"")</f>
        <v/>
      </c>
    </row>
    <row r="1486" spans="1:36" x14ac:dyDescent="0.25">
      <c r="A1486" s="50" t="str">
        <f t="shared" si="459"/>
        <v/>
      </c>
      <c r="B1486" s="5"/>
      <c r="C1486" s="6"/>
      <c r="D1486" s="7"/>
      <c r="E1486" s="8"/>
      <c r="F1486" s="8"/>
      <c r="G1486" s="58" t="str">
        <f t="shared" si="446"/>
        <v/>
      </c>
      <c r="H1486" s="58" t="str">
        <f t="shared" si="446"/>
        <v/>
      </c>
      <c r="I1486" s="58" t="str">
        <f t="shared" si="446"/>
        <v/>
      </c>
      <c r="K1486" s="100" t="str">
        <f t="shared" si="457"/>
        <v/>
      </c>
      <c r="U1486" s="101"/>
      <c r="V1486" s="63" t="str">
        <f t="shared" si="447"/>
        <v/>
      </c>
      <c r="W1486" s="63" t="str">
        <f t="shared" si="448"/>
        <v/>
      </c>
      <c r="X1486" s="63" t="str">
        <f t="shared" si="449"/>
        <v/>
      </c>
      <c r="Y1486" s="63" t="str">
        <f t="shared" si="450"/>
        <v/>
      </c>
      <c r="Z1486" s="63" t="str">
        <f t="shared" si="451"/>
        <v/>
      </c>
      <c r="AA1486" s="63" t="str">
        <f t="shared" si="452"/>
        <v/>
      </c>
      <c r="AB1486" s="37"/>
      <c r="AC1486" s="37"/>
      <c r="AD1486" s="37"/>
      <c r="AE1486" s="82" t="str">
        <f t="shared" si="453"/>
        <v/>
      </c>
      <c r="AF1486" s="82" t="str">
        <f t="shared" si="454"/>
        <v/>
      </c>
      <c r="AG1486" s="82" t="str">
        <f t="shared" si="455"/>
        <v/>
      </c>
      <c r="AH1486" s="125" t="str">
        <f t="shared" si="458"/>
        <v/>
      </c>
      <c r="AI1486" s="64" t="str">
        <f t="shared" si="456"/>
        <v/>
      </c>
      <c r="AJ1486" s="45" t="str">
        <f>IFERROR(IF(ISNUMBER('Opsparede løndele dec21-feb22'!K1484),AI1486+'Opsparede løndele dec21-feb22'!K1484,AI1486),"")</f>
        <v/>
      </c>
    </row>
    <row r="1487" spans="1:36" x14ac:dyDescent="0.25">
      <c r="A1487" s="50" t="str">
        <f t="shared" si="459"/>
        <v/>
      </c>
      <c r="B1487" s="5"/>
      <c r="C1487" s="6"/>
      <c r="D1487" s="7"/>
      <c r="E1487" s="8"/>
      <c r="F1487" s="8"/>
      <c r="G1487" s="58" t="str">
        <f t="shared" ref="G1487:I1496" si="460">IF(AND(ISNUMBER($E1487),ISNUMBER($F1487)),MAX(MIN(NETWORKDAYS(IF($E1487&lt;=VLOOKUP(G$6,Matrix_antal_dage,5,FALSE),VLOOKUP(G$6,Matrix_antal_dage,5,FALSE),$E1487),IF($F1487&gt;=VLOOKUP(G$6,Matrix_antal_dage,6,FALSE),VLOOKUP(G$6,Matrix_antal_dage,6,FALSE),$F1487),helligdage),VLOOKUP(G$6,Matrix_antal_dage,7,FALSE)),0),"")</f>
        <v/>
      </c>
      <c r="H1487" s="58" t="str">
        <f t="shared" si="460"/>
        <v/>
      </c>
      <c r="I1487" s="58" t="str">
        <f t="shared" si="460"/>
        <v/>
      </c>
      <c r="K1487" s="100" t="str">
        <f t="shared" si="457"/>
        <v/>
      </c>
      <c r="U1487" s="101"/>
      <c r="V1487" s="63" t="str">
        <f t="shared" si="447"/>
        <v/>
      </c>
      <c r="W1487" s="63" t="str">
        <f t="shared" si="448"/>
        <v/>
      </c>
      <c r="X1487" s="63" t="str">
        <f t="shared" si="449"/>
        <v/>
      </c>
      <c r="Y1487" s="63" t="str">
        <f t="shared" si="450"/>
        <v/>
      </c>
      <c r="Z1487" s="63" t="str">
        <f t="shared" si="451"/>
        <v/>
      </c>
      <c r="AA1487" s="63" t="str">
        <f t="shared" si="452"/>
        <v/>
      </c>
      <c r="AB1487" s="37"/>
      <c r="AC1487" s="37"/>
      <c r="AD1487" s="37"/>
      <c r="AE1487" s="82" t="str">
        <f t="shared" si="453"/>
        <v/>
      </c>
      <c r="AF1487" s="82" t="str">
        <f t="shared" si="454"/>
        <v/>
      </c>
      <c r="AG1487" s="82" t="str">
        <f t="shared" si="455"/>
        <v/>
      </c>
      <c r="AH1487" s="125" t="str">
        <f t="shared" si="458"/>
        <v/>
      </c>
      <c r="AI1487" s="64" t="str">
        <f t="shared" si="456"/>
        <v/>
      </c>
      <c r="AJ1487" s="45" t="str">
        <f>IFERROR(IF(ISNUMBER('Opsparede løndele dec21-feb22'!K1485),AI1487+'Opsparede løndele dec21-feb22'!K1485,AI1487),"")</f>
        <v/>
      </c>
    </row>
    <row r="1488" spans="1:36" x14ac:dyDescent="0.25">
      <c r="A1488" s="50" t="str">
        <f t="shared" si="459"/>
        <v/>
      </c>
      <c r="B1488" s="5"/>
      <c r="C1488" s="6"/>
      <c r="D1488" s="7"/>
      <c r="E1488" s="8"/>
      <c r="F1488" s="8"/>
      <c r="G1488" s="58" t="str">
        <f t="shared" si="460"/>
        <v/>
      </c>
      <c r="H1488" s="58" t="str">
        <f t="shared" si="460"/>
        <v/>
      </c>
      <c r="I1488" s="58" t="str">
        <f t="shared" si="460"/>
        <v/>
      </c>
      <c r="K1488" s="100" t="str">
        <f t="shared" si="457"/>
        <v/>
      </c>
      <c r="U1488" s="101"/>
      <c r="V1488" s="63" t="str">
        <f t="shared" si="447"/>
        <v/>
      </c>
      <c r="W1488" s="63" t="str">
        <f t="shared" si="448"/>
        <v/>
      </c>
      <c r="X1488" s="63" t="str">
        <f t="shared" si="449"/>
        <v/>
      </c>
      <c r="Y1488" s="63" t="str">
        <f t="shared" si="450"/>
        <v/>
      </c>
      <c r="Z1488" s="63" t="str">
        <f t="shared" si="451"/>
        <v/>
      </c>
      <c r="AA1488" s="63" t="str">
        <f t="shared" si="452"/>
        <v/>
      </c>
      <c r="AB1488" s="37"/>
      <c r="AC1488" s="37"/>
      <c r="AD1488" s="37"/>
      <c r="AE1488" s="82" t="str">
        <f t="shared" si="453"/>
        <v/>
      </c>
      <c r="AF1488" s="82" t="str">
        <f t="shared" si="454"/>
        <v/>
      </c>
      <c r="AG1488" s="82" t="str">
        <f t="shared" si="455"/>
        <v/>
      </c>
      <c r="AH1488" s="125" t="str">
        <f t="shared" si="458"/>
        <v/>
      </c>
      <c r="AI1488" s="64" t="str">
        <f t="shared" si="456"/>
        <v/>
      </c>
      <c r="AJ1488" s="45" t="str">
        <f>IFERROR(IF(ISNUMBER('Opsparede løndele dec21-feb22'!K1486),AI1488+'Opsparede løndele dec21-feb22'!K1486,AI1488),"")</f>
        <v/>
      </c>
    </row>
    <row r="1489" spans="1:36" x14ac:dyDescent="0.25">
      <c r="A1489" s="50" t="str">
        <f t="shared" si="459"/>
        <v/>
      </c>
      <c r="B1489" s="5"/>
      <c r="C1489" s="6"/>
      <c r="D1489" s="7"/>
      <c r="E1489" s="8"/>
      <c r="F1489" s="8"/>
      <c r="G1489" s="58" t="str">
        <f t="shared" si="460"/>
        <v/>
      </c>
      <c r="H1489" s="58" t="str">
        <f t="shared" si="460"/>
        <v/>
      </c>
      <c r="I1489" s="58" t="str">
        <f t="shared" si="460"/>
        <v/>
      </c>
      <c r="K1489" s="100" t="str">
        <f t="shared" si="457"/>
        <v/>
      </c>
      <c r="U1489" s="101"/>
      <c r="V1489" s="63" t="str">
        <f t="shared" si="447"/>
        <v/>
      </c>
      <c r="W1489" s="63" t="str">
        <f t="shared" si="448"/>
        <v/>
      </c>
      <c r="X1489" s="63" t="str">
        <f t="shared" si="449"/>
        <v/>
      </c>
      <c r="Y1489" s="63" t="str">
        <f t="shared" si="450"/>
        <v/>
      </c>
      <c r="Z1489" s="63" t="str">
        <f t="shared" si="451"/>
        <v/>
      </c>
      <c r="AA1489" s="63" t="str">
        <f t="shared" si="452"/>
        <v/>
      </c>
      <c r="AB1489" s="37"/>
      <c r="AC1489" s="37"/>
      <c r="AD1489" s="37"/>
      <c r="AE1489" s="82" t="str">
        <f t="shared" si="453"/>
        <v/>
      </c>
      <c r="AF1489" s="82" t="str">
        <f t="shared" si="454"/>
        <v/>
      </c>
      <c r="AG1489" s="82" t="str">
        <f t="shared" si="455"/>
        <v/>
      </c>
      <c r="AH1489" s="125" t="str">
        <f t="shared" si="458"/>
        <v/>
      </c>
      <c r="AI1489" s="64" t="str">
        <f t="shared" si="456"/>
        <v/>
      </c>
      <c r="AJ1489" s="45" t="str">
        <f>IFERROR(IF(ISNUMBER('Opsparede løndele dec21-feb22'!K1487),AI1489+'Opsparede løndele dec21-feb22'!K1487,AI1489),"")</f>
        <v/>
      </c>
    </row>
    <row r="1490" spans="1:36" x14ac:dyDescent="0.25">
      <c r="A1490" s="50" t="str">
        <f t="shared" si="459"/>
        <v/>
      </c>
      <c r="B1490" s="5"/>
      <c r="C1490" s="6"/>
      <c r="D1490" s="7"/>
      <c r="E1490" s="8"/>
      <c r="F1490" s="8"/>
      <c r="G1490" s="58" t="str">
        <f t="shared" si="460"/>
        <v/>
      </c>
      <c r="H1490" s="58" t="str">
        <f t="shared" si="460"/>
        <v/>
      </c>
      <c r="I1490" s="58" t="str">
        <f t="shared" si="460"/>
        <v/>
      </c>
      <c r="K1490" s="100" t="str">
        <f t="shared" si="457"/>
        <v/>
      </c>
      <c r="U1490" s="101"/>
      <c r="V1490" s="63" t="str">
        <f t="shared" si="447"/>
        <v/>
      </c>
      <c r="W1490" s="63" t="str">
        <f t="shared" si="448"/>
        <v/>
      </c>
      <c r="X1490" s="63" t="str">
        <f t="shared" si="449"/>
        <v/>
      </c>
      <c r="Y1490" s="63" t="str">
        <f t="shared" si="450"/>
        <v/>
      </c>
      <c r="Z1490" s="63" t="str">
        <f t="shared" si="451"/>
        <v/>
      </c>
      <c r="AA1490" s="63" t="str">
        <f t="shared" si="452"/>
        <v/>
      </c>
      <c r="AB1490" s="37"/>
      <c r="AC1490" s="37"/>
      <c r="AD1490" s="37"/>
      <c r="AE1490" s="82" t="str">
        <f t="shared" si="453"/>
        <v/>
      </c>
      <c r="AF1490" s="82" t="str">
        <f t="shared" si="454"/>
        <v/>
      </c>
      <c r="AG1490" s="82" t="str">
        <f t="shared" si="455"/>
        <v/>
      </c>
      <c r="AH1490" s="125" t="str">
        <f t="shared" si="458"/>
        <v/>
      </c>
      <c r="AI1490" s="64" t="str">
        <f t="shared" si="456"/>
        <v/>
      </c>
      <c r="AJ1490" s="45" t="str">
        <f>IFERROR(IF(ISNUMBER('Opsparede løndele dec21-feb22'!K1488),AI1490+'Opsparede løndele dec21-feb22'!K1488,AI1490),"")</f>
        <v/>
      </c>
    </row>
    <row r="1491" spans="1:36" x14ac:dyDescent="0.25">
      <c r="A1491" s="50" t="str">
        <f t="shared" si="459"/>
        <v/>
      </c>
      <c r="B1491" s="5"/>
      <c r="C1491" s="6"/>
      <c r="D1491" s="7"/>
      <c r="E1491" s="8"/>
      <c r="F1491" s="8"/>
      <c r="G1491" s="58" t="str">
        <f t="shared" si="460"/>
        <v/>
      </c>
      <c r="H1491" s="58" t="str">
        <f t="shared" si="460"/>
        <v/>
      </c>
      <c r="I1491" s="58" t="str">
        <f t="shared" si="460"/>
        <v/>
      </c>
      <c r="K1491" s="100" t="str">
        <f t="shared" si="457"/>
        <v/>
      </c>
      <c r="U1491" s="101"/>
      <c r="V1491" s="63" t="str">
        <f t="shared" si="447"/>
        <v/>
      </c>
      <c r="W1491" s="63" t="str">
        <f t="shared" si="448"/>
        <v/>
      </c>
      <c r="X1491" s="63" t="str">
        <f t="shared" si="449"/>
        <v/>
      </c>
      <c r="Y1491" s="63" t="str">
        <f t="shared" si="450"/>
        <v/>
      </c>
      <c r="Z1491" s="63" t="str">
        <f t="shared" si="451"/>
        <v/>
      </c>
      <c r="AA1491" s="63" t="str">
        <f t="shared" si="452"/>
        <v/>
      </c>
      <c r="AB1491" s="37"/>
      <c r="AC1491" s="37"/>
      <c r="AD1491" s="37"/>
      <c r="AE1491" s="82" t="str">
        <f t="shared" si="453"/>
        <v/>
      </c>
      <c r="AF1491" s="82" t="str">
        <f t="shared" si="454"/>
        <v/>
      </c>
      <c r="AG1491" s="82" t="str">
        <f t="shared" si="455"/>
        <v/>
      </c>
      <c r="AH1491" s="125" t="str">
        <f t="shared" si="458"/>
        <v/>
      </c>
      <c r="AI1491" s="64" t="str">
        <f t="shared" si="456"/>
        <v/>
      </c>
      <c r="AJ1491" s="45" t="str">
        <f>IFERROR(IF(ISNUMBER('Opsparede løndele dec21-feb22'!K1489),AI1491+'Opsparede løndele dec21-feb22'!K1489,AI1491),"")</f>
        <v/>
      </c>
    </row>
    <row r="1492" spans="1:36" x14ac:dyDescent="0.25">
      <c r="A1492" s="50" t="str">
        <f t="shared" si="459"/>
        <v/>
      </c>
      <c r="B1492" s="5"/>
      <c r="C1492" s="6"/>
      <c r="D1492" s="7"/>
      <c r="E1492" s="8"/>
      <c r="F1492" s="8"/>
      <c r="G1492" s="58" t="str">
        <f t="shared" si="460"/>
        <v/>
      </c>
      <c r="H1492" s="58" t="str">
        <f t="shared" si="460"/>
        <v/>
      </c>
      <c r="I1492" s="58" t="str">
        <f t="shared" si="460"/>
        <v/>
      </c>
      <c r="K1492" s="100" t="str">
        <f t="shared" si="457"/>
        <v/>
      </c>
      <c r="U1492" s="101"/>
      <c r="V1492" s="63" t="str">
        <f t="shared" si="447"/>
        <v/>
      </c>
      <c r="W1492" s="63" t="str">
        <f t="shared" si="448"/>
        <v/>
      </c>
      <c r="X1492" s="63" t="str">
        <f t="shared" si="449"/>
        <v/>
      </c>
      <c r="Y1492" s="63" t="str">
        <f t="shared" si="450"/>
        <v/>
      </c>
      <c r="Z1492" s="63" t="str">
        <f t="shared" si="451"/>
        <v/>
      </c>
      <c r="AA1492" s="63" t="str">
        <f t="shared" si="452"/>
        <v/>
      </c>
      <c r="AB1492" s="37"/>
      <c r="AC1492" s="37"/>
      <c r="AD1492" s="37"/>
      <c r="AE1492" s="82" t="str">
        <f t="shared" si="453"/>
        <v/>
      </c>
      <c r="AF1492" s="82" t="str">
        <f t="shared" si="454"/>
        <v/>
      </c>
      <c r="AG1492" s="82" t="str">
        <f t="shared" si="455"/>
        <v/>
      </c>
      <c r="AH1492" s="125" t="str">
        <f t="shared" si="458"/>
        <v/>
      </c>
      <c r="AI1492" s="64" t="str">
        <f t="shared" si="456"/>
        <v/>
      </c>
      <c r="AJ1492" s="45" t="str">
        <f>IFERROR(IF(ISNUMBER('Opsparede løndele dec21-feb22'!K1490),AI1492+'Opsparede løndele dec21-feb22'!K1490,AI1492),"")</f>
        <v/>
      </c>
    </row>
    <row r="1493" spans="1:36" x14ac:dyDescent="0.25">
      <c r="A1493" s="50" t="str">
        <f t="shared" si="459"/>
        <v/>
      </c>
      <c r="B1493" s="5"/>
      <c r="C1493" s="6"/>
      <c r="D1493" s="7"/>
      <c r="E1493" s="8"/>
      <c r="F1493" s="8"/>
      <c r="G1493" s="58" t="str">
        <f t="shared" si="460"/>
        <v/>
      </c>
      <c r="H1493" s="58" t="str">
        <f t="shared" si="460"/>
        <v/>
      </c>
      <c r="I1493" s="58" t="str">
        <f t="shared" si="460"/>
        <v/>
      </c>
      <c r="K1493" s="100" t="str">
        <f t="shared" si="457"/>
        <v/>
      </c>
      <c r="U1493" s="101"/>
      <c r="V1493" s="63" t="str">
        <f t="shared" si="447"/>
        <v/>
      </c>
      <c r="W1493" s="63" t="str">
        <f t="shared" si="448"/>
        <v/>
      </c>
      <c r="X1493" s="63" t="str">
        <f t="shared" si="449"/>
        <v/>
      </c>
      <c r="Y1493" s="63" t="str">
        <f t="shared" si="450"/>
        <v/>
      </c>
      <c r="Z1493" s="63" t="str">
        <f t="shared" si="451"/>
        <v/>
      </c>
      <c r="AA1493" s="63" t="str">
        <f t="shared" si="452"/>
        <v/>
      </c>
      <c r="AB1493" s="37"/>
      <c r="AC1493" s="37"/>
      <c r="AD1493" s="37"/>
      <c r="AE1493" s="82" t="str">
        <f t="shared" si="453"/>
        <v/>
      </c>
      <c r="AF1493" s="82" t="str">
        <f t="shared" si="454"/>
        <v/>
      </c>
      <c r="AG1493" s="82" t="str">
        <f t="shared" si="455"/>
        <v/>
      </c>
      <c r="AH1493" s="125" t="str">
        <f t="shared" si="458"/>
        <v/>
      </c>
      <c r="AI1493" s="64" t="str">
        <f t="shared" si="456"/>
        <v/>
      </c>
      <c r="AJ1493" s="45" t="str">
        <f>IFERROR(IF(ISNUMBER('Opsparede løndele dec21-feb22'!K1491),AI1493+'Opsparede løndele dec21-feb22'!K1491,AI1493),"")</f>
        <v/>
      </c>
    </row>
    <row r="1494" spans="1:36" x14ac:dyDescent="0.25">
      <c r="A1494" s="50" t="str">
        <f t="shared" si="459"/>
        <v/>
      </c>
      <c r="B1494" s="5"/>
      <c r="C1494" s="6"/>
      <c r="D1494" s="7"/>
      <c r="E1494" s="8"/>
      <c r="F1494" s="8"/>
      <c r="G1494" s="58" t="str">
        <f t="shared" si="460"/>
        <v/>
      </c>
      <c r="H1494" s="58" t="str">
        <f t="shared" si="460"/>
        <v/>
      </c>
      <c r="I1494" s="58" t="str">
        <f t="shared" si="460"/>
        <v/>
      </c>
      <c r="K1494" s="100" t="str">
        <f t="shared" si="457"/>
        <v/>
      </c>
      <c r="U1494" s="101"/>
      <c r="V1494" s="63" t="str">
        <f t="shared" si="447"/>
        <v/>
      </c>
      <c r="W1494" s="63" t="str">
        <f t="shared" si="448"/>
        <v/>
      </c>
      <c r="X1494" s="63" t="str">
        <f t="shared" si="449"/>
        <v/>
      </c>
      <c r="Y1494" s="63" t="str">
        <f t="shared" si="450"/>
        <v/>
      </c>
      <c r="Z1494" s="63" t="str">
        <f t="shared" si="451"/>
        <v/>
      </c>
      <c r="AA1494" s="63" t="str">
        <f t="shared" si="452"/>
        <v/>
      </c>
      <c r="AB1494" s="37"/>
      <c r="AC1494" s="37"/>
      <c r="AD1494" s="37"/>
      <c r="AE1494" s="82" t="str">
        <f t="shared" si="453"/>
        <v/>
      </c>
      <c r="AF1494" s="82" t="str">
        <f t="shared" si="454"/>
        <v/>
      </c>
      <c r="AG1494" s="82" t="str">
        <f t="shared" si="455"/>
        <v/>
      </c>
      <c r="AH1494" s="125" t="str">
        <f t="shared" si="458"/>
        <v/>
      </c>
      <c r="AI1494" s="64" t="str">
        <f t="shared" si="456"/>
        <v/>
      </c>
      <c r="AJ1494" s="45" t="str">
        <f>IFERROR(IF(ISNUMBER('Opsparede løndele dec21-feb22'!K1492),AI1494+'Opsparede løndele dec21-feb22'!K1492,AI1494),"")</f>
        <v/>
      </c>
    </row>
    <row r="1495" spans="1:36" x14ac:dyDescent="0.25">
      <c r="A1495" s="50" t="str">
        <f t="shared" si="459"/>
        <v/>
      </c>
      <c r="B1495" s="5"/>
      <c r="C1495" s="6"/>
      <c r="D1495" s="7"/>
      <c r="E1495" s="8"/>
      <c r="F1495" s="8"/>
      <c r="G1495" s="58" t="str">
        <f t="shared" si="460"/>
        <v/>
      </c>
      <c r="H1495" s="58" t="str">
        <f t="shared" si="460"/>
        <v/>
      </c>
      <c r="I1495" s="58" t="str">
        <f t="shared" si="460"/>
        <v/>
      </c>
      <c r="K1495" s="100" t="str">
        <f t="shared" si="457"/>
        <v/>
      </c>
      <c r="U1495" s="101"/>
      <c r="V1495" s="63" t="str">
        <f t="shared" si="447"/>
        <v/>
      </c>
      <c r="W1495" s="63" t="str">
        <f t="shared" si="448"/>
        <v/>
      </c>
      <c r="X1495" s="63" t="str">
        <f t="shared" si="449"/>
        <v/>
      </c>
      <c r="Y1495" s="63" t="str">
        <f t="shared" si="450"/>
        <v/>
      </c>
      <c r="Z1495" s="63" t="str">
        <f t="shared" si="451"/>
        <v/>
      </c>
      <c r="AA1495" s="63" t="str">
        <f t="shared" si="452"/>
        <v/>
      </c>
      <c r="AB1495" s="37"/>
      <c r="AC1495" s="37"/>
      <c r="AD1495" s="37"/>
      <c r="AE1495" s="82" t="str">
        <f t="shared" si="453"/>
        <v/>
      </c>
      <c r="AF1495" s="82" t="str">
        <f t="shared" si="454"/>
        <v/>
      </c>
      <c r="AG1495" s="82" t="str">
        <f t="shared" si="455"/>
        <v/>
      </c>
      <c r="AH1495" s="125" t="str">
        <f t="shared" si="458"/>
        <v/>
      </c>
      <c r="AI1495" s="64" t="str">
        <f t="shared" si="456"/>
        <v/>
      </c>
      <c r="AJ1495" s="45" t="str">
        <f>IFERROR(IF(ISNUMBER('Opsparede løndele dec21-feb22'!K1493),AI1495+'Opsparede løndele dec21-feb22'!K1493,AI1495),"")</f>
        <v/>
      </c>
    </row>
    <row r="1496" spans="1:36" x14ac:dyDescent="0.25">
      <c r="A1496" s="50" t="str">
        <f t="shared" si="459"/>
        <v/>
      </c>
      <c r="B1496" s="5"/>
      <c r="C1496" s="6"/>
      <c r="D1496" s="7"/>
      <c r="E1496" s="8"/>
      <c r="F1496" s="8"/>
      <c r="G1496" s="58" t="str">
        <f t="shared" si="460"/>
        <v/>
      </c>
      <c r="H1496" s="58" t="str">
        <f t="shared" si="460"/>
        <v/>
      </c>
      <c r="I1496" s="58" t="str">
        <f t="shared" si="460"/>
        <v/>
      </c>
      <c r="K1496" s="100" t="str">
        <f t="shared" si="457"/>
        <v/>
      </c>
      <c r="U1496" s="101"/>
      <c r="V1496" s="63" t="str">
        <f t="shared" si="447"/>
        <v/>
      </c>
      <c r="W1496" s="63" t="str">
        <f t="shared" si="448"/>
        <v/>
      </c>
      <c r="X1496" s="63" t="str">
        <f t="shared" si="449"/>
        <v/>
      </c>
      <c r="Y1496" s="63" t="str">
        <f t="shared" si="450"/>
        <v/>
      </c>
      <c r="Z1496" s="63" t="str">
        <f t="shared" si="451"/>
        <v/>
      </c>
      <c r="AA1496" s="63" t="str">
        <f t="shared" si="452"/>
        <v/>
      </c>
      <c r="AB1496" s="37"/>
      <c r="AC1496" s="37"/>
      <c r="AD1496" s="37"/>
      <c r="AE1496" s="82" t="str">
        <f t="shared" si="453"/>
        <v/>
      </c>
      <c r="AF1496" s="82" t="str">
        <f t="shared" si="454"/>
        <v/>
      </c>
      <c r="AG1496" s="82" t="str">
        <f t="shared" si="455"/>
        <v/>
      </c>
      <c r="AH1496" s="125" t="str">
        <f t="shared" si="458"/>
        <v/>
      </c>
      <c r="AI1496" s="64" t="str">
        <f t="shared" si="456"/>
        <v/>
      </c>
      <c r="AJ1496" s="45" t="str">
        <f>IFERROR(IF(ISNUMBER('Opsparede løndele dec21-feb22'!K1494),AI1496+'Opsparede løndele dec21-feb22'!K1494,AI1496),"")</f>
        <v/>
      </c>
    </row>
    <row r="1497" spans="1:36" x14ac:dyDescent="0.25">
      <c r="A1497" s="50" t="str">
        <f t="shared" si="459"/>
        <v/>
      </c>
      <c r="B1497" s="5"/>
      <c r="C1497" s="6"/>
      <c r="D1497" s="7"/>
      <c r="E1497" s="8"/>
      <c r="F1497" s="8"/>
      <c r="G1497" s="58" t="str">
        <f t="shared" ref="G1497:I1506" si="461">IF(AND(ISNUMBER($E1497),ISNUMBER($F1497)),MAX(MIN(NETWORKDAYS(IF($E1497&lt;=VLOOKUP(G$6,Matrix_antal_dage,5,FALSE),VLOOKUP(G$6,Matrix_antal_dage,5,FALSE),$E1497),IF($F1497&gt;=VLOOKUP(G$6,Matrix_antal_dage,6,FALSE),VLOOKUP(G$6,Matrix_antal_dage,6,FALSE),$F1497),helligdage),VLOOKUP(G$6,Matrix_antal_dage,7,FALSE)),0),"")</f>
        <v/>
      </c>
      <c r="H1497" s="58" t="str">
        <f t="shared" si="461"/>
        <v/>
      </c>
      <c r="I1497" s="58" t="str">
        <f t="shared" si="461"/>
        <v/>
      </c>
      <c r="K1497" s="100" t="str">
        <f t="shared" si="457"/>
        <v/>
      </c>
      <c r="U1497" s="101"/>
      <c r="V1497" s="63" t="str">
        <f t="shared" si="447"/>
        <v/>
      </c>
      <c r="W1497" s="63" t="str">
        <f t="shared" si="448"/>
        <v/>
      </c>
      <c r="X1497" s="63" t="str">
        <f t="shared" si="449"/>
        <v/>
      </c>
      <c r="Y1497" s="63" t="str">
        <f t="shared" si="450"/>
        <v/>
      </c>
      <c r="Z1497" s="63" t="str">
        <f t="shared" si="451"/>
        <v/>
      </c>
      <c r="AA1497" s="63" t="str">
        <f t="shared" si="452"/>
        <v/>
      </c>
      <c r="AB1497" s="37"/>
      <c r="AC1497" s="37"/>
      <c r="AD1497" s="37"/>
      <c r="AE1497" s="82" t="str">
        <f t="shared" si="453"/>
        <v/>
      </c>
      <c r="AF1497" s="82" t="str">
        <f t="shared" si="454"/>
        <v/>
      </c>
      <c r="AG1497" s="82" t="str">
        <f t="shared" si="455"/>
        <v/>
      </c>
      <c r="AH1497" s="125" t="str">
        <f t="shared" si="458"/>
        <v/>
      </c>
      <c r="AI1497" s="64" t="str">
        <f t="shared" si="456"/>
        <v/>
      </c>
      <c r="AJ1497" s="45" t="str">
        <f>IFERROR(IF(ISNUMBER('Opsparede løndele dec21-feb22'!K1495),AI1497+'Opsparede løndele dec21-feb22'!K1495,AI1497),"")</f>
        <v/>
      </c>
    </row>
    <row r="1498" spans="1:36" x14ac:dyDescent="0.25">
      <c r="A1498" s="50" t="str">
        <f t="shared" si="459"/>
        <v/>
      </c>
      <c r="B1498" s="5"/>
      <c r="C1498" s="6"/>
      <c r="D1498" s="7"/>
      <c r="E1498" s="8"/>
      <c r="F1498" s="8"/>
      <c r="G1498" s="58" t="str">
        <f t="shared" si="461"/>
        <v/>
      </c>
      <c r="H1498" s="58" t="str">
        <f t="shared" si="461"/>
        <v/>
      </c>
      <c r="I1498" s="58" t="str">
        <f t="shared" si="461"/>
        <v/>
      </c>
      <c r="K1498" s="100" t="str">
        <f t="shared" si="457"/>
        <v/>
      </c>
      <c r="U1498" s="101"/>
      <c r="V1498" s="63" t="str">
        <f t="shared" si="447"/>
        <v/>
      </c>
      <c r="W1498" s="63" t="str">
        <f t="shared" si="448"/>
        <v/>
      </c>
      <c r="X1498" s="63" t="str">
        <f t="shared" si="449"/>
        <v/>
      </c>
      <c r="Y1498" s="63" t="str">
        <f t="shared" si="450"/>
        <v/>
      </c>
      <c r="Z1498" s="63" t="str">
        <f t="shared" si="451"/>
        <v/>
      </c>
      <c r="AA1498" s="63" t="str">
        <f t="shared" si="452"/>
        <v/>
      </c>
      <c r="AB1498" s="37"/>
      <c r="AC1498" s="37"/>
      <c r="AD1498" s="37"/>
      <c r="AE1498" s="82" t="str">
        <f t="shared" si="453"/>
        <v/>
      </c>
      <c r="AF1498" s="82" t="str">
        <f t="shared" si="454"/>
        <v/>
      </c>
      <c r="AG1498" s="82" t="str">
        <f t="shared" si="455"/>
        <v/>
      </c>
      <c r="AH1498" s="125" t="str">
        <f t="shared" si="458"/>
        <v/>
      </c>
      <c r="AI1498" s="64" t="str">
        <f t="shared" si="456"/>
        <v/>
      </c>
      <c r="AJ1498" s="45" t="str">
        <f>IFERROR(IF(ISNUMBER('Opsparede løndele dec21-feb22'!K1496),AI1498+'Opsparede løndele dec21-feb22'!K1496,AI1498),"")</f>
        <v/>
      </c>
    </row>
    <row r="1499" spans="1:36" x14ac:dyDescent="0.25">
      <c r="A1499" s="50" t="str">
        <f t="shared" si="459"/>
        <v/>
      </c>
      <c r="B1499" s="5"/>
      <c r="C1499" s="6"/>
      <c r="D1499" s="7"/>
      <c r="E1499" s="8"/>
      <c r="F1499" s="8"/>
      <c r="G1499" s="58" t="str">
        <f t="shared" si="461"/>
        <v/>
      </c>
      <c r="H1499" s="58" t="str">
        <f t="shared" si="461"/>
        <v/>
      </c>
      <c r="I1499" s="58" t="str">
        <f t="shared" si="461"/>
        <v/>
      </c>
      <c r="K1499" s="100" t="str">
        <f t="shared" si="457"/>
        <v/>
      </c>
      <c r="U1499" s="101"/>
      <c r="V1499" s="63" t="str">
        <f t="shared" si="447"/>
        <v/>
      </c>
      <c r="W1499" s="63" t="str">
        <f t="shared" si="448"/>
        <v/>
      </c>
      <c r="X1499" s="63" t="str">
        <f t="shared" si="449"/>
        <v/>
      </c>
      <c r="Y1499" s="63" t="str">
        <f t="shared" si="450"/>
        <v/>
      </c>
      <c r="Z1499" s="63" t="str">
        <f t="shared" si="451"/>
        <v/>
      </c>
      <c r="AA1499" s="63" t="str">
        <f t="shared" si="452"/>
        <v/>
      </c>
      <c r="AB1499" s="37"/>
      <c r="AC1499" s="37"/>
      <c r="AD1499" s="37"/>
      <c r="AE1499" s="82" t="str">
        <f t="shared" si="453"/>
        <v/>
      </c>
      <c r="AF1499" s="82" t="str">
        <f t="shared" si="454"/>
        <v/>
      </c>
      <c r="AG1499" s="82" t="str">
        <f t="shared" si="455"/>
        <v/>
      </c>
      <c r="AH1499" s="125" t="str">
        <f t="shared" si="458"/>
        <v/>
      </c>
      <c r="AI1499" s="64" t="str">
        <f t="shared" si="456"/>
        <v/>
      </c>
      <c r="AJ1499" s="45" t="str">
        <f>IFERROR(IF(ISNUMBER('Opsparede løndele dec21-feb22'!K1497),AI1499+'Opsparede løndele dec21-feb22'!K1497,AI1499),"")</f>
        <v/>
      </c>
    </row>
    <row r="1500" spans="1:36" x14ac:dyDescent="0.25">
      <c r="A1500" s="50" t="str">
        <f t="shared" si="459"/>
        <v/>
      </c>
      <c r="B1500" s="5"/>
      <c r="C1500" s="6"/>
      <c r="D1500" s="7"/>
      <c r="E1500" s="8"/>
      <c r="F1500" s="8"/>
      <c r="G1500" s="58" t="str">
        <f t="shared" si="461"/>
        <v/>
      </c>
      <c r="H1500" s="58" t="str">
        <f t="shared" si="461"/>
        <v/>
      </c>
      <c r="I1500" s="58" t="str">
        <f t="shared" si="461"/>
        <v/>
      </c>
      <c r="K1500" s="100" t="str">
        <f t="shared" si="457"/>
        <v/>
      </c>
      <c r="U1500" s="101"/>
      <c r="V1500" s="63" t="str">
        <f t="shared" si="447"/>
        <v/>
      </c>
      <c r="W1500" s="63" t="str">
        <f t="shared" si="448"/>
        <v/>
      </c>
      <c r="X1500" s="63" t="str">
        <f t="shared" si="449"/>
        <v/>
      </c>
      <c r="Y1500" s="63" t="str">
        <f t="shared" si="450"/>
        <v/>
      </c>
      <c r="Z1500" s="63" t="str">
        <f t="shared" si="451"/>
        <v/>
      </c>
      <c r="AA1500" s="63" t="str">
        <f t="shared" si="452"/>
        <v/>
      </c>
      <c r="AB1500" s="37"/>
      <c r="AC1500" s="37"/>
      <c r="AD1500" s="37"/>
      <c r="AE1500" s="82" t="str">
        <f t="shared" si="453"/>
        <v/>
      </c>
      <c r="AF1500" s="82" t="str">
        <f t="shared" si="454"/>
        <v/>
      </c>
      <c r="AG1500" s="82" t="str">
        <f t="shared" si="455"/>
        <v/>
      </c>
      <c r="AH1500" s="125" t="str">
        <f t="shared" si="458"/>
        <v/>
      </c>
      <c r="AI1500" s="64" t="str">
        <f t="shared" si="456"/>
        <v/>
      </c>
      <c r="AJ1500" s="45" t="str">
        <f>IFERROR(IF(ISNUMBER('Opsparede løndele dec21-feb22'!K1498),AI1500+'Opsparede løndele dec21-feb22'!K1498,AI1500),"")</f>
        <v/>
      </c>
    </row>
    <row r="1501" spans="1:36" x14ac:dyDescent="0.25">
      <c r="A1501" s="50" t="str">
        <f t="shared" si="459"/>
        <v/>
      </c>
      <c r="B1501" s="5"/>
      <c r="C1501" s="6"/>
      <c r="D1501" s="7"/>
      <c r="E1501" s="8"/>
      <c r="F1501" s="8"/>
      <c r="G1501" s="58" t="str">
        <f t="shared" si="461"/>
        <v/>
      </c>
      <c r="H1501" s="58" t="str">
        <f t="shared" si="461"/>
        <v/>
      </c>
      <c r="I1501" s="58" t="str">
        <f t="shared" si="461"/>
        <v/>
      </c>
      <c r="K1501" s="100" t="str">
        <f t="shared" si="457"/>
        <v/>
      </c>
      <c r="U1501" s="101"/>
      <c r="V1501" s="63" t="str">
        <f t="shared" si="447"/>
        <v/>
      </c>
      <c r="W1501" s="63" t="str">
        <f t="shared" si="448"/>
        <v/>
      </c>
      <c r="X1501" s="63" t="str">
        <f t="shared" si="449"/>
        <v/>
      </c>
      <c r="Y1501" s="63" t="str">
        <f t="shared" si="450"/>
        <v/>
      </c>
      <c r="Z1501" s="63" t="str">
        <f t="shared" si="451"/>
        <v/>
      </c>
      <c r="AA1501" s="63" t="str">
        <f t="shared" si="452"/>
        <v/>
      </c>
      <c r="AB1501" s="37"/>
      <c r="AC1501" s="37"/>
      <c r="AD1501" s="37"/>
      <c r="AE1501" s="82" t="str">
        <f t="shared" si="453"/>
        <v/>
      </c>
      <c r="AF1501" s="82" t="str">
        <f t="shared" si="454"/>
        <v/>
      </c>
      <c r="AG1501" s="82" t="str">
        <f t="shared" si="455"/>
        <v/>
      </c>
      <c r="AH1501" s="125" t="str">
        <f t="shared" si="458"/>
        <v/>
      </c>
      <c r="AI1501" s="64" t="str">
        <f t="shared" si="456"/>
        <v/>
      </c>
      <c r="AJ1501" s="45" t="str">
        <f>IFERROR(IF(ISNUMBER('Opsparede løndele dec21-feb22'!K1499),AI1501+'Opsparede løndele dec21-feb22'!K1499,AI1501),"")</f>
        <v/>
      </c>
    </row>
    <row r="1502" spans="1:36" x14ac:dyDescent="0.25">
      <c r="A1502" s="50" t="str">
        <f t="shared" si="459"/>
        <v/>
      </c>
      <c r="B1502" s="5"/>
      <c r="C1502" s="6"/>
      <c r="D1502" s="7"/>
      <c r="E1502" s="8"/>
      <c r="F1502" s="8"/>
      <c r="G1502" s="58" t="str">
        <f t="shared" si="461"/>
        <v/>
      </c>
      <c r="H1502" s="58" t="str">
        <f t="shared" si="461"/>
        <v/>
      </c>
      <c r="I1502" s="58" t="str">
        <f t="shared" si="461"/>
        <v/>
      </c>
      <c r="K1502" s="100" t="str">
        <f t="shared" si="457"/>
        <v/>
      </c>
      <c r="U1502" s="101"/>
      <c r="V1502" s="63" t="str">
        <f t="shared" si="447"/>
        <v/>
      </c>
      <c r="W1502" s="63" t="str">
        <f t="shared" si="448"/>
        <v/>
      </c>
      <c r="X1502" s="63" t="str">
        <f t="shared" si="449"/>
        <v/>
      </c>
      <c r="Y1502" s="63" t="str">
        <f t="shared" si="450"/>
        <v/>
      </c>
      <c r="Z1502" s="63" t="str">
        <f t="shared" si="451"/>
        <v/>
      </c>
      <c r="AA1502" s="63" t="str">
        <f t="shared" si="452"/>
        <v/>
      </c>
      <c r="AB1502" s="37"/>
      <c r="AC1502" s="37"/>
      <c r="AD1502" s="37"/>
      <c r="AE1502" s="82" t="str">
        <f t="shared" si="453"/>
        <v/>
      </c>
      <c r="AF1502" s="82" t="str">
        <f t="shared" si="454"/>
        <v/>
      </c>
      <c r="AG1502" s="82" t="str">
        <f t="shared" si="455"/>
        <v/>
      </c>
      <c r="AH1502" s="125" t="str">
        <f t="shared" si="458"/>
        <v/>
      </c>
      <c r="AI1502" s="64" t="str">
        <f t="shared" si="456"/>
        <v/>
      </c>
      <c r="AJ1502" s="45" t="str">
        <f>IFERROR(IF(ISNUMBER('Opsparede løndele dec21-feb22'!K1500),AI1502+'Opsparede løndele dec21-feb22'!K1500,AI1502),"")</f>
        <v/>
      </c>
    </row>
    <row r="1503" spans="1:36" x14ac:dyDescent="0.25">
      <c r="A1503" s="50" t="str">
        <f t="shared" si="459"/>
        <v/>
      </c>
      <c r="B1503" s="5"/>
      <c r="C1503" s="6"/>
      <c r="D1503" s="7"/>
      <c r="E1503" s="8"/>
      <c r="F1503" s="8"/>
      <c r="G1503" s="58" t="str">
        <f t="shared" si="461"/>
        <v/>
      </c>
      <c r="H1503" s="58" t="str">
        <f t="shared" si="461"/>
        <v/>
      </c>
      <c r="I1503" s="58" t="str">
        <f t="shared" si="461"/>
        <v/>
      </c>
      <c r="K1503" s="100" t="str">
        <f t="shared" si="457"/>
        <v/>
      </c>
      <c r="U1503" s="101"/>
      <c r="V1503" s="63" t="str">
        <f t="shared" si="447"/>
        <v/>
      </c>
      <c r="W1503" s="63" t="str">
        <f t="shared" si="448"/>
        <v/>
      </c>
      <c r="X1503" s="63" t="str">
        <f t="shared" si="449"/>
        <v/>
      </c>
      <c r="Y1503" s="63" t="str">
        <f t="shared" si="450"/>
        <v/>
      </c>
      <c r="Z1503" s="63" t="str">
        <f t="shared" si="451"/>
        <v/>
      </c>
      <c r="AA1503" s="63" t="str">
        <f t="shared" si="452"/>
        <v/>
      </c>
      <c r="AB1503" s="37"/>
      <c r="AC1503" s="37"/>
      <c r="AD1503" s="37"/>
      <c r="AE1503" s="82" t="str">
        <f t="shared" si="453"/>
        <v/>
      </c>
      <c r="AF1503" s="82" t="str">
        <f t="shared" si="454"/>
        <v/>
      </c>
      <c r="AG1503" s="82" t="str">
        <f t="shared" si="455"/>
        <v/>
      </c>
      <c r="AH1503" s="125" t="str">
        <f t="shared" si="458"/>
        <v/>
      </c>
      <c r="AI1503" s="64" t="str">
        <f t="shared" si="456"/>
        <v/>
      </c>
      <c r="AJ1503" s="45" t="str">
        <f>IFERROR(IF(ISNUMBER('Opsparede løndele dec21-feb22'!K1501),AI1503+'Opsparede løndele dec21-feb22'!K1501,AI1503),"")</f>
        <v/>
      </c>
    </row>
    <row r="1504" spans="1:36" x14ac:dyDescent="0.25">
      <c r="A1504" s="50" t="str">
        <f t="shared" si="459"/>
        <v/>
      </c>
      <c r="B1504" s="5"/>
      <c r="C1504" s="6"/>
      <c r="D1504" s="7"/>
      <c r="E1504" s="8"/>
      <c r="F1504" s="8"/>
      <c r="G1504" s="58" t="str">
        <f t="shared" si="461"/>
        <v/>
      </c>
      <c r="H1504" s="58" t="str">
        <f t="shared" si="461"/>
        <v/>
      </c>
      <c r="I1504" s="58" t="str">
        <f t="shared" si="461"/>
        <v/>
      </c>
      <c r="K1504" s="100" t="str">
        <f t="shared" si="457"/>
        <v/>
      </c>
      <c r="U1504" s="101"/>
      <c r="V1504" s="63" t="str">
        <f t="shared" si="447"/>
        <v/>
      </c>
      <c r="W1504" s="63" t="str">
        <f t="shared" si="448"/>
        <v/>
      </c>
      <c r="X1504" s="63" t="str">
        <f t="shared" si="449"/>
        <v/>
      </c>
      <c r="Y1504" s="63" t="str">
        <f t="shared" si="450"/>
        <v/>
      </c>
      <c r="Z1504" s="63" t="str">
        <f t="shared" si="451"/>
        <v/>
      </c>
      <c r="AA1504" s="63" t="str">
        <f t="shared" si="452"/>
        <v/>
      </c>
      <c r="AB1504" s="37"/>
      <c r="AC1504" s="37"/>
      <c r="AD1504" s="37"/>
      <c r="AE1504" s="82" t="str">
        <f t="shared" si="453"/>
        <v/>
      </c>
      <c r="AF1504" s="82" t="str">
        <f t="shared" si="454"/>
        <v/>
      </c>
      <c r="AG1504" s="82" t="str">
        <f t="shared" si="455"/>
        <v/>
      </c>
      <c r="AH1504" s="125" t="str">
        <f t="shared" si="458"/>
        <v/>
      </c>
      <c r="AI1504" s="64" t="str">
        <f t="shared" si="456"/>
        <v/>
      </c>
      <c r="AJ1504" s="45" t="str">
        <f>IFERROR(IF(ISNUMBER('Opsparede løndele dec21-feb22'!K1502),AI1504+'Opsparede løndele dec21-feb22'!K1502,AI1504),"")</f>
        <v/>
      </c>
    </row>
    <row r="1505" spans="1:36" x14ac:dyDescent="0.25">
      <c r="A1505" s="50" t="str">
        <f t="shared" si="459"/>
        <v/>
      </c>
      <c r="B1505" s="5"/>
      <c r="C1505" s="6"/>
      <c r="D1505" s="7"/>
      <c r="E1505" s="8"/>
      <c r="F1505" s="8"/>
      <c r="G1505" s="58" t="str">
        <f t="shared" si="461"/>
        <v/>
      </c>
      <c r="H1505" s="58" t="str">
        <f t="shared" si="461"/>
        <v/>
      </c>
      <c r="I1505" s="58" t="str">
        <f t="shared" si="461"/>
        <v/>
      </c>
      <c r="K1505" s="100" t="str">
        <f t="shared" si="457"/>
        <v/>
      </c>
      <c r="U1505" s="101"/>
      <c r="V1505" s="63" t="str">
        <f t="shared" si="447"/>
        <v/>
      </c>
      <c r="W1505" s="63" t="str">
        <f t="shared" si="448"/>
        <v/>
      </c>
      <c r="X1505" s="63" t="str">
        <f t="shared" si="449"/>
        <v/>
      </c>
      <c r="Y1505" s="63" t="str">
        <f t="shared" si="450"/>
        <v/>
      </c>
      <c r="Z1505" s="63" t="str">
        <f t="shared" si="451"/>
        <v/>
      </c>
      <c r="AA1505" s="63" t="str">
        <f t="shared" si="452"/>
        <v/>
      </c>
      <c r="AB1505" s="37"/>
      <c r="AC1505" s="37"/>
      <c r="AD1505" s="37"/>
      <c r="AE1505" s="82" t="str">
        <f t="shared" si="453"/>
        <v/>
      </c>
      <c r="AF1505" s="82" t="str">
        <f t="shared" si="454"/>
        <v/>
      </c>
      <c r="AG1505" s="82" t="str">
        <f t="shared" si="455"/>
        <v/>
      </c>
      <c r="AH1505" s="125" t="str">
        <f t="shared" si="458"/>
        <v/>
      </c>
      <c r="AI1505" s="64" t="str">
        <f t="shared" si="456"/>
        <v/>
      </c>
      <c r="AJ1505" s="45" t="str">
        <f>IFERROR(IF(ISNUMBER('Opsparede løndele dec21-feb22'!K1503),AI1505+'Opsparede løndele dec21-feb22'!K1503,AI1505),"")</f>
        <v/>
      </c>
    </row>
    <row r="1506" spans="1:36" x14ac:dyDescent="0.25">
      <c r="A1506" s="50" t="str">
        <f t="shared" si="459"/>
        <v/>
      </c>
      <c r="B1506" s="5"/>
      <c r="C1506" s="6"/>
      <c r="D1506" s="7"/>
      <c r="E1506" s="8"/>
      <c r="F1506" s="8"/>
      <c r="G1506" s="58" t="str">
        <f t="shared" si="461"/>
        <v/>
      </c>
      <c r="H1506" s="58" t="str">
        <f t="shared" si="461"/>
        <v/>
      </c>
      <c r="I1506" s="58" t="str">
        <f t="shared" si="461"/>
        <v/>
      </c>
      <c r="K1506" s="100" t="str">
        <f t="shared" si="457"/>
        <v/>
      </c>
      <c r="U1506" s="101"/>
      <c r="V1506" s="63" t="str">
        <f t="shared" si="447"/>
        <v/>
      </c>
      <c r="W1506" s="63" t="str">
        <f t="shared" si="448"/>
        <v/>
      </c>
      <c r="X1506" s="63" t="str">
        <f t="shared" si="449"/>
        <v/>
      </c>
      <c r="Y1506" s="63" t="str">
        <f t="shared" si="450"/>
        <v/>
      </c>
      <c r="Z1506" s="63" t="str">
        <f t="shared" si="451"/>
        <v/>
      </c>
      <c r="AA1506" s="63" t="str">
        <f t="shared" si="452"/>
        <v/>
      </c>
      <c r="AB1506" s="37"/>
      <c r="AC1506" s="37"/>
      <c r="AD1506" s="37"/>
      <c r="AE1506" s="82" t="str">
        <f t="shared" si="453"/>
        <v/>
      </c>
      <c r="AF1506" s="82" t="str">
        <f t="shared" si="454"/>
        <v/>
      </c>
      <c r="AG1506" s="82" t="str">
        <f t="shared" si="455"/>
        <v/>
      </c>
      <c r="AH1506" s="125" t="str">
        <f t="shared" si="458"/>
        <v/>
      </c>
      <c r="AI1506" s="64" t="str">
        <f t="shared" si="456"/>
        <v/>
      </c>
      <c r="AJ1506" s="45" t="str">
        <f>IFERROR(IF(ISNUMBER('Opsparede løndele dec21-feb22'!K1504),AI1506+'Opsparede løndele dec21-feb22'!K1504,AI1506),"")</f>
        <v/>
      </c>
    </row>
  </sheetData>
  <sheetProtection algorithmName="SHA-512" hashValue="7hfC6IUGJ4oevvw4YehoacSdjoJhQ/u6jtQBi9Uu7ZrU/OtEkBA0+SgPva8q+HKb3FAZWvLdmvowog5HDKiBoQ==" saltValue="kdJHI0rKfY9XU1NlCdtd2g==" spinCount="100000" sheet="1" objects="1" scenarios="1"/>
  <mergeCells count="2">
    <mergeCell ref="A1:B1"/>
    <mergeCell ref="A2:G2"/>
  </mergeCells>
  <conditionalFormatting sqref="AI1:AI1048576">
    <cfRule type="cellIs" dxfId="6" priority="22" operator="equal">
      <formula>0</formula>
    </cfRule>
  </conditionalFormatting>
  <conditionalFormatting sqref="L1:N1048576">
    <cfRule type="expression" dxfId="5" priority="13">
      <formula>AND(G1&gt;0,G1&lt;&gt;L1)</formula>
    </cfRule>
  </conditionalFormatting>
  <conditionalFormatting sqref="R1:T1048576">
    <cfRule type="expression" dxfId="4" priority="12">
      <formula>AND(G1&gt;0,G1&lt;&gt;R1)</formula>
    </cfRule>
  </conditionalFormatting>
  <conditionalFormatting sqref="O7:Q1048576">
    <cfRule type="expression" dxfId="3" priority="11">
      <formula>AND(G7&gt;0,G7&lt;&gt;O7)</formula>
    </cfRule>
  </conditionalFormatting>
  <conditionalFormatting sqref="AB1:AD1048576">
    <cfRule type="cellIs" dxfId="2" priority="1" operator="greaterThan">
      <formula>0</formula>
    </cfRule>
    <cfRule type="expression" dxfId="1" priority="10">
      <formula>AND(G1&gt;0,G1&lt;&gt;AB1)</formula>
    </cfRule>
  </conditionalFormatting>
  <dataValidations count="5">
    <dataValidation type="list" showInputMessage="1" showErrorMessage="1" errorTitle="Ugyldig dato" error="Der er forsøgt indtastet en ugyldig dato. Der skal indtastes en dato i perioden 9. marts 2020 - 8. juli 2020._x000a__x000a_Alternativt kan rullemenuen anvendes." sqref="E7:F1506">
      <formula1>Kompensationsperiode1</formula1>
    </dataValidation>
    <dataValidation type="list" allowBlank="1" showInputMessage="1" showErrorMessage="1" sqref="J7:J1506">
      <formula1>Ansættelsesforhold</formula1>
    </dataValidation>
    <dataValidation type="custom" allowBlank="1" showInputMessage="1" showErrorMessage="1" errorTitle="Ugyldig værdi" error="Dette CPR-nr. er allerede indtastet. Der kan kun indtastes i én række pr. medarbejder." sqref="B7:B1506">
      <formula1>COUNTIF($B$7:$B$1506,B7)=1</formula1>
    </dataValidation>
    <dataValidation type="whole" allowBlank="1" showInputMessage="1" showErrorMessage="1" errorTitle="Ugyldig værdi" error="Der kan ikke indtastes negative værdier, eller flere dage end antal hjemsendte arbejdsdage." sqref="AB1:AD1048576">
      <formula1>0</formula1>
      <formula2>G1</formula2>
    </dataValidation>
    <dataValidation type="decimal" operator="greaterThanOrEqual" allowBlank="1" showInputMessage="1" showErrorMessage="1" errorTitle="Ugyldig værdi" error="Der kan ikke indtastes negative værdier." sqref="L1:U104857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M1039"/>
  <sheetViews>
    <sheetView zoomScale="90" zoomScaleNormal="90" workbookViewId="0">
      <selection activeCell="B44" sqref="B44"/>
    </sheetView>
  </sheetViews>
  <sheetFormatPr defaultColWidth="8.7109375" defaultRowHeight="15" x14ac:dyDescent="0.25"/>
  <cols>
    <col min="1" max="1" width="11.28515625" style="15" customWidth="1"/>
    <col min="2" max="2" width="14.7109375" style="78" customWidth="1"/>
    <col min="3" max="3" width="46.140625" style="78" customWidth="1"/>
    <col min="4" max="4" width="46.140625" style="21" hidden="1" customWidth="1"/>
    <col min="5" max="5" width="19.7109375" style="17" customWidth="1"/>
    <col min="6" max="6" width="16.42578125" style="118" customWidth="1"/>
    <col min="7" max="7" width="15.85546875" style="118" customWidth="1"/>
    <col min="8" max="8" width="15.140625" style="118" customWidth="1"/>
    <col min="9" max="9" width="15.42578125" style="118" customWidth="1"/>
    <col min="10" max="10" width="15.42578125" style="96" hidden="1" customWidth="1"/>
    <col min="11" max="11" width="17.42578125" style="29" customWidth="1"/>
    <col min="12" max="16384" width="8.7109375" style="54"/>
  </cols>
  <sheetData>
    <row r="1" spans="1:13" x14ac:dyDescent="0.25">
      <c r="A1" s="57"/>
      <c r="B1" s="62"/>
      <c r="C1" s="62"/>
      <c r="D1" s="57"/>
      <c r="E1" s="57"/>
      <c r="F1" s="31"/>
      <c r="G1" s="31"/>
      <c r="H1" s="31"/>
      <c r="I1" s="31"/>
      <c r="J1" s="54"/>
      <c r="K1" s="57"/>
    </row>
    <row r="2" spans="1:13" ht="57.75" customHeight="1" x14ac:dyDescent="0.25">
      <c r="A2" s="153" t="s">
        <v>47</v>
      </c>
      <c r="B2" s="153"/>
      <c r="C2" s="153"/>
      <c r="D2" s="153"/>
      <c r="E2" s="153"/>
      <c r="F2" s="119"/>
      <c r="G2" s="119"/>
      <c r="H2" s="119"/>
      <c r="I2" s="119"/>
      <c r="J2" s="18"/>
      <c r="K2" s="57"/>
    </row>
    <row r="3" spans="1:13" x14ac:dyDescent="0.25">
      <c r="A3" s="57"/>
      <c r="B3" s="62"/>
      <c r="C3" s="62"/>
      <c r="D3" s="57"/>
      <c r="E3" s="57"/>
      <c r="F3" s="31"/>
      <c r="G3" s="31"/>
      <c r="H3" s="31"/>
      <c r="I3" s="31"/>
      <c r="J3" s="54"/>
      <c r="K3" s="57"/>
    </row>
    <row r="4" spans="1:13" ht="60" x14ac:dyDescent="0.25">
      <c r="A4" s="13" t="s">
        <v>12</v>
      </c>
      <c r="B4" s="79" t="s">
        <v>0</v>
      </c>
      <c r="C4" s="79" t="s">
        <v>46</v>
      </c>
      <c r="D4" s="19" t="s">
        <v>24</v>
      </c>
      <c r="E4" s="14" t="s">
        <v>45</v>
      </c>
      <c r="F4" s="120" t="s">
        <v>44</v>
      </c>
      <c r="G4" s="120" t="s">
        <v>43</v>
      </c>
      <c r="H4" s="120" t="s">
        <v>42</v>
      </c>
      <c r="I4" s="120" t="s">
        <v>41</v>
      </c>
      <c r="J4" s="22" t="s">
        <v>49</v>
      </c>
      <c r="K4" s="28" t="s">
        <v>48</v>
      </c>
      <c r="M4" s="2"/>
    </row>
    <row r="5" spans="1:13" x14ac:dyDescent="0.25">
      <c r="A5" s="15" t="str">
        <f>'Afrap. dec21-feb22'!A7</f>
        <v/>
      </c>
      <c r="B5" s="78" t="str">
        <f>IF(ISBLANK('Afrap. dec21-feb22'!B7),"",'Afrap. dec21-feb22'!B7)</f>
        <v/>
      </c>
      <c r="C5" s="78" t="str">
        <f>IF(ISBLANK('Afrap. dec21-feb22'!C7),"",'Afrap. dec21-feb22'!C7)</f>
        <v/>
      </c>
      <c r="D5" s="20">
        <f>IF('Afrap. dec21-feb22'!J7="Funktionær",0.75,0.9)</f>
        <v>0.9</v>
      </c>
      <c r="E5" s="16"/>
      <c r="J5" s="96" t="str">
        <f>IF(E5="Ja",((F5-G5)+(H5-I5)),"")</f>
        <v/>
      </c>
      <c r="K5" s="29" t="str">
        <f>IFERROR(IF(J5&lt;0,J5*D5,J5*D5),"")</f>
        <v/>
      </c>
    </row>
    <row r="6" spans="1:13" x14ac:dyDescent="0.25">
      <c r="A6" s="15" t="str">
        <f>'Afrap. dec21-feb22'!A8</f>
        <v/>
      </c>
      <c r="B6" s="78" t="str">
        <f>IF(ISBLANK('Afrap. dec21-feb22'!B8),"",'Afrap. dec21-feb22'!B8)</f>
        <v/>
      </c>
      <c r="C6" s="78" t="str">
        <f>IF(ISBLANK('Afrap. dec21-feb22'!C8),"",'Afrap. dec21-feb22'!C8)</f>
        <v/>
      </c>
      <c r="D6" s="20">
        <f>IF('Afrap. dec21-feb22'!J8="Funktionær",0.75,0.9)</f>
        <v>0.9</v>
      </c>
      <c r="E6" s="16"/>
      <c r="J6" s="96" t="str">
        <f t="shared" ref="J6:J69" si="0">IF(E6="Ja",((F6-G6)+(H6-I6)),"")</f>
        <v/>
      </c>
      <c r="K6" s="29" t="str">
        <f t="shared" ref="K6:K69" si="1">IFERROR(IF(J6&lt;0,J6*D6,J6*D6),"")</f>
        <v/>
      </c>
      <c r="L6" s="2"/>
    </row>
    <row r="7" spans="1:13" x14ac:dyDescent="0.25">
      <c r="A7" s="15" t="str">
        <f>'Afrap. dec21-feb22'!A9</f>
        <v/>
      </c>
      <c r="B7" s="78" t="str">
        <f>IF(ISBLANK('Afrap. dec21-feb22'!B9),"",'Afrap. dec21-feb22'!B9)</f>
        <v/>
      </c>
      <c r="C7" s="78" t="str">
        <f>IF(ISBLANK('Afrap. dec21-feb22'!C9),"",'Afrap. dec21-feb22'!C9)</f>
        <v/>
      </c>
      <c r="D7" s="20">
        <f>IF('Afrap. dec21-feb22'!J9="Funktionær",0.75,0.9)</f>
        <v>0.9</v>
      </c>
      <c r="E7" s="16"/>
      <c r="J7" s="96" t="str">
        <f t="shared" si="0"/>
        <v/>
      </c>
      <c r="K7" s="29" t="str">
        <f t="shared" si="1"/>
        <v/>
      </c>
    </row>
    <row r="8" spans="1:13" x14ac:dyDescent="0.25">
      <c r="A8" s="15" t="str">
        <f>'Afrap. dec21-feb22'!A10</f>
        <v/>
      </c>
      <c r="B8" s="78" t="str">
        <f>IF(ISBLANK('Afrap. dec21-feb22'!B10),"",'Afrap. dec21-feb22'!B10)</f>
        <v/>
      </c>
      <c r="C8" s="78" t="str">
        <f>IF(ISBLANK('Afrap. dec21-feb22'!C10),"",'Afrap. dec21-feb22'!C10)</f>
        <v/>
      </c>
      <c r="D8" s="20">
        <f>IF('Afrap. dec21-feb22'!J10="Funktionær",0.75,0.9)</f>
        <v>0.9</v>
      </c>
      <c r="E8" s="16"/>
      <c r="J8" s="96" t="str">
        <f t="shared" si="0"/>
        <v/>
      </c>
      <c r="K8" s="29" t="str">
        <f t="shared" si="1"/>
        <v/>
      </c>
    </row>
    <row r="9" spans="1:13" x14ac:dyDescent="0.25">
      <c r="A9" s="15" t="str">
        <f>'Afrap. dec21-feb22'!A11</f>
        <v/>
      </c>
      <c r="B9" s="78" t="str">
        <f>IF(ISBLANK('Afrap. dec21-feb22'!B11),"",'Afrap. dec21-feb22'!B11)</f>
        <v/>
      </c>
      <c r="C9" s="78" t="str">
        <f>IF(ISBLANK('Afrap. dec21-feb22'!C11),"",'Afrap. dec21-feb22'!C11)</f>
        <v/>
      </c>
      <c r="D9" s="20">
        <f>IF('Afrap. dec21-feb22'!J11="Funktionær",0.75,0.9)</f>
        <v>0.9</v>
      </c>
      <c r="E9" s="16"/>
      <c r="J9" s="96" t="str">
        <f t="shared" si="0"/>
        <v/>
      </c>
      <c r="K9" s="29" t="str">
        <f t="shared" si="1"/>
        <v/>
      </c>
    </row>
    <row r="10" spans="1:13" x14ac:dyDescent="0.25">
      <c r="A10" s="15" t="str">
        <f>'Afrap. dec21-feb22'!A12</f>
        <v/>
      </c>
      <c r="B10" s="78" t="str">
        <f>IF(ISBLANK('Afrap. dec21-feb22'!B12),"",'Afrap. dec21-feb22'!B12)</f>
        <v/>
      </c>
      <c r="C10" s="78" t="str">
        <f>IF(ISBLANK('Afrap. dec21-feb22'!C12),"",'Afrap. dec21-feb22'!C12)</f>
        <v/>
      </c>
      <c r="D10" s="20">
        <f>IF('Afrap. dec21-feb22'!J12="Funktionær",0.75,0.9)</f>
        <v>0.9</v>
      </c>
      <c r="E10" s="16"/>
      <c r="J10" s="96" t="str">
        <f t="shared" si="0"/>
        <v/>
      </c>
      <c r="K10" s="29" t="str">
        <f t="shared" si="1"/>
        <v/>
      </c>
    </row>
    <row r="11" spans="1:13" x14ac:dyDescent="0.25">
      <c r="A11" s="15" t="str">
        <f>'Afrap. dec21-feb22'!A13</f>
        <v/>
      </c>
      <c r="B11" s="78" t="str">
        <f>IF(ISBLANK('Afrap. dec21-feb22'!B13),"",'Afrap. dec21-feb22'!B13)</f>
        <v/>
      </c>
      <c r="C11" s="78" t="str">
        <f>IF(ISBLANK('Afrap. dec21-feb22'!C13),"",'Afrap. dec21-feb22'!C13)</f>
        <v/>
      </c>
      <c r="D11" s="20">
        <f>IF('Afrap. dec21-feb22'!J13="Funktionær",0.75,0.9)</f>
        <v>0.9</v>
      </c>
      <c r="E11" s="16"/>
      <c r="J11" s="96" t="str">
        <f t="shared" si="0"/>
        <v/>
      </c>
      <c r="K11" s="29" t="str">
        <f t="shared" si="1"/>
        <v/>
      </c>
    </row>
    <row r="12" spans="1:13" x14ac:dyDescent="0.25">
      <c r="A12" s="15" t="str">
        <f>'Afrap. dec21-feb22'!A14</f>
        <v/>
      </c>
      <c r="B12" s="78" t="str">
        <f>IF(ISBLANK('Afrap. dec21-feb22'!B14),"",'Afrap. dec21-feb22'!B14)</f>
        <v/>
      </c>
      <c r="C12" s="78" t="str">
        <f>IF(ISBLANK('Afrap. dec21-feb22'!C14),"",'Afrap. dec21-feb22'!C14)</f>
        <v/>
      </c>
      <c r="D12" s="20">
        <f>IF('Afrap. dec21-feb22'!J14="Funktionær",0.75,0.9)</f>
        <v>0.9</v>
      </c>
      <c r="E12" s="16"/>
      <c r="J12" s="96" t="str">
        <f t="shared" si="0"/>
        <v/>
      </c>
      <c r="K12" s="29" t="str">
        <f t="shared" si="1"/>
        <v/>
      </c>
    </row>
    <row r="13" spans="1:13" x14ac:dyDescent="0.25">
      <c r="A13" s="15" t="str">
        <f>'Afrap. dec21-feb22'!A15</f>
        <v/>
      </c>
      <c r="B13" s="78" t="str">
        <f>IF(ISBLANK('Afrap. dec21-feb22'!B15),"",'Afrap. dec21-feb22'!B15)</f>
        <v/>
      </c>
      <c r="C13" s="78" t="str">
        <f>IF(ISBLANK('Afrap. dec21-feb22'!C15),"",'Afrap. dec21-feb22'!C15)</f>
        <v/>
      </c>
      <c r="D13" s="20">
        <f>IF('Afrap. dec21-feb22'!J15="Funktionær",0.75,0.9)</f>
        <v>0.9</v>
      </c>
      <c r="E13" s="16"/>
      <c r="J13" s="96" t="str">
        <f t="shared" si="0"/>
        <v/>
      </c>
      <c r="K13" s="29" t="str">
        <f t="shared" si="1"/>
        <v/>
      </c>
    </row>
    <row r="14" spans="1:13" x14ac:dyDescent="0.25">
      <c r="A14" s="15" t="str">
        <f>'Afrap. dec21-feb22'!A16</f>
        <v/>
      </c>
      <c r="B14" s="78" t="str">
        <f>IF(ISBLANK('Afrap. dec21-feb22'!B16),"",'Afrap. dec21-feb22'!B16)</f>
        <v/>
      </c>
      <c r="C14" s="78" t="str">
        <f>IF(ISBLANK('Afrap. dec21-feb22'!C16),"",'Afrap. dec21-feb22'!C16)</f>
        <v/>
      </c>
      <c r="D14" s="20">
        <f>IF('Afrap. dec21-feb22'!J16="Funktionær",0.75,0.9)</f>
        <v>0.9</v>
      </c>
      <c r="E14" s="16"/>
      <c r="J14" s="96" t="str">
        <f t="shared" si="0"/>
        <v/>
      </c>
      <c r="K14" s="29" t="str">
        <f t="shared" si="1"/>
        <v/>
      </c>
    </row>
    <row r="15" spans="1:13" x14ac:dyDescent="0.25">
      <c r="A15" s="15" t="str">
        <f>'Afrap. dec21-feb22'!A17</f>
        <v/>
      </c>
      <c r="B15" s="78" t="str">
        <f>IF(ISBLANK('Afrap. dec21-feb22'!B17),"",'Afrap. dec21-feb22'!B17)</f>
        <v/>
      </c>
      <c r="C15" s="78" t="str">
        <f>IF(ISBLANK('Afrap. dec21-feb22'!C17),"",'Afrap. dec21-feb22'!C17)</f>
        <v/>
      </c>
      <c r="D15" s="20">
        <f>IF('Afrap. dec21-feb22'!J17="Funktionær",0.75,0.9)</f>
        <v>0.9</v>
      </c>
      <c r="E15" s="16"/>
      <c r="J15" s="96" t="str">
        <f t="shared" si="0"/>
        <v/>
      </c>
      <c r="K15" s="29" t="str">
        <f t="shared" si="1"/>
        <v/>
      </c>
    </row>
    <row r="16" spans="1:13" x14ac:dyDescent="0.25">
      <c r="A16" s="15" t="str">
        <f>'Afrap. dec21-feb22'!A18</f>
        <v/>
      </c>
      <c r="B16" s="78" t="str">
        <f>IF(ISBLANK('Afrap. dec21-feb22'!B18),"",'Afrap. dec21-feb22'!B18)</f>
        <v/>
      </c>
      <c r="C16" s="78" t="str">
        <f>IF(ISBLANK('Afrap. dec21-feb22'!C18),"",'Afrap. dec21-feb22'!C18)</f>
        <v/>
      </c>
      <c r="D16" s="20">
        <f>IF('Afrap. dec21-feb22'!J18="Funktionær",0.75,0.9)</f>
        <v>0.9</v>
      </c>
      <c r="E16" s="16"/>
      <c r="J16" s="96" t="str">
        <f t="shared" si="0"/>
        <v/>
      </c>
      <c r="K16" s="29" t="str">
        <f t="shared" si="1"/>
        <v/>
      </c>
    </row>
    <row r="17" spans="1:11" x14ac:dyDescent="0.25">
      <c r="A17" s="15" t="str">
        <f>'Afrap. dec21-feb22'!A19</f>
        <v/>
      </c>
      <c r="B17" s="78" t="str">
        <f>IF(ISBLANK('Afrap. dec21-feb22'!B19),"",'Afrap. dec21-feb22'!B19)</f>
        <v/>
      </c>
      <c r="C17" s="78" t="str">
        <f>IF(ISBLANK('Afrap. dec21-feb22'!C19),"",'Afrap. dec21-feb22'!C19)</f>
        <v/>
      </c>
      <c r="D17" s="20">
        <f>IF('Afrap. dec21-feb22'!J19="Funktionær",0.75,0.9)</f>
        <v>0.9</v>
      </c>
      <c r="E17" s="16"/>
      <c r="J17" s="96" t="str">
        <f t="shared" si="0"/>
        <v/>
      </c>
      <c r="K17" s="29" t="str">
        <f t="shared" si="1"/>
        <v/>
      </c>
    </row>
    <row r="18" spans="1:11" x14ac:dyDescent="0.25">
      <c r="A18" s="15" t="str">
        <f>'Afrap. dec21-feb22'!A20</f>
        <v/>
      </c>
      <c r="B18" s="78" t="str">
        <f>IF(ISBLANK('Afrap. dec21-feb22'!B20),"",'Afrap. dec21-feb22'!B20)</f>
        <v/>
      </c>
      <c r="C18" s="78" t="str">
        <f>IF(ISBLANK('Afrap. dec21-feb22'!C20),"",'Afrap. dec21-feb22'!C20)</f>
        <v/>
      </c>
      <c r="D18" s="20">
        <f>IF('Afrap. dec21-feb22'!J20="Funktionær",0.75,0.9)</f>
        <v>0.9</v>
      </c>
      <c r="E18" s="16"/>
      <c r="J18" s="96" t="str">
        <f t="shared" si="0"/>
        <v/>
      </c>
      <c r="K18" s="29" t="str">
        <f t="shared" si="1"/>
        <v/>
      </c>
    </row>
    <row r="19" spans="1:11" x14ac:dyDescent="0.25">
      <c r="A19" s="15" t="str">
        <f>'Afrap. dec21-feb22'!A21</f>
        <v/>
      </c>
      <c r="B19" s="78" t="str">
        <f>IF(ISBLANK('Afrap. dec21-feb22'!B21),"",'Afrap. dec21-feb22'!B21)</f>
        <v/>
      </c>
      <c r="C19" s="78" t="str">
        <f>IF(ISBLANK('Afrap. dec21-feb22'!C21),"",'Afrap. dec21-feb22'!C21)</f>
        <v/>
      </c>
      <c r="D19" s="20">
        <f>IF('Afrap. dec21-feb22'!J21="Funktionær",0.75,0.9)</f>
        <v>0.9</v>
      </c>
      <c r="E19" s="16"/>
      <c r="J19" s="96" t="str">
        <f t="shared" si="0"/>
        <v/>
      </c>
      <c r="K19" s="29" t="str">
        <f t="shared" si="1"/>
        <v/>
      </c>
    </row>
    <row r="20" spans="1:11" x14ac:dyDescent="0.25">
      <c r="A20" s="15" t="str">
        <f>'Afrap. dec21-feb22'!A22</f>
        <v/>
      </c>
      <c r="B20" s="78" t="str">
        <f>IF(ISBLANK('Afrap. dec21-feb22'!B22),"",'Afrap. dec21-feb22'!B22)</f>
        <v/>
      </c>
      <c r="C20" s="78" t="str">
        <f>IF(ISBLANK('Afrap. dec21-feb22'!C22),"",'Afrap. dec21-feb22'!C22)</f>
        <v/>
      </c>
      <c r="D20" s="20">
        <f>IF('Afrap. dec21-feb22'!J22="Funktionær",0.75,0.9)</f>
        <v>0.9</v>
      </c>
      <c r="E20" s="16"/>
      <c r="J20" s="96" t="str">
        <f t="shared" si="0"/>
        <v/>
      </c>
      <c r="K20" s="29" t="str">
        <f t="shared" si="1"/>
        <v/>
      </c>
    </row>
    <row r="21" spans="1:11" x14ac:dyDescent="0.25">
      <c r="A21" s="15" t="str">
        <f>'Afrap. dec21-feb22'!A23</f>
        <v/>
      </c>
      <c r="B21" s="78" t="str">
        <f>IF(ISBLANK('Afrap. dec21-feb22'!B23),"",'Afrap. dec21-feb22'!B23)</f>
        <v/>
      </c>
      <c r="C21" s="78" t="str">
        <f>IF(ISBLANK('Afrap. dec21-feb22'!C23),"",'Afrap. dec21-feb22'!C23)</f>
        <v/>
      </c>
      <c r="D21" s="20">
        <f>IF('Afrap. dec21-feb22'!J23="Funktionær",0.75,0.9)</f>
        <v>0.9</v>
      </c>
      <c r="E21" s="16"/>
      <c r="J21" s="96" t="str">
        <f t="shared" si="0"/>
        <v/>
      </c>
      <c r="K21" s="29" t="str">
        <f t="shared" si="1"/>
        <v/>
      </c>
    </row>
    <row r="22" spans="1:11" x14ac:dyDescent="0.25">
      <c r="A22" s="15" t="str">
        <f>'Afrap. dec21-feb22'!A24</f>
        <v/>
      </c>
      <c r="B22" s="78" t="str">
        <f>IF(ISBLANK('Afrap. dec21-feb22'!B24),"",'Afrap. dec21-feb22'!B24)</f>
        <v/>
      </c>
      <c r="C22" s="78" t="str">
        <f>IF(ISBLANK('Afrap. dec21-feb22'!C24),"",'Afrap. dec21-feb22'!C24)</f>
        <v/>
      </c>
      <c r="D22" s="20">
        <f>IF('Afrap. dec21-feb22'!J24="Funktionær",0.75,0.9)</f>
        <v>0.9</v>
      </c>
      <c r="E22" s="16"/>
      <c r="J22" s="96" t="str">
        <f t="shared" si="0"/>
        <v/>
      </c>
      <c r="K22" s="29" t="str">
        <f t="shared" si="1"/>
        <v/>
      </c>
    </row>
    <row r="23" spans="1:11" x14ac:dyDescent="0.25">
      <c r="A23" s="15" t="str">
        <f>'Afrap. dec21-feb22'!A25</f>
        <v/>
      </c>
      <c r="B23" s="78" t="str">
        <f>IF(ISBLANK('Afrap. dec21-feb22'!B25),"",'Afrap. dec21-feb22'!B25)</f>
        <v/>
      </c>
      <c r="C23" s="78" t="str">
        <f>IF(ISBLANK('Afrap. dec21-feb22'!C25),"",'Afrap. dec21-feb22'!C25)</f>
        <v/>
      </c>
      <c r="D23" s="20">
        <f>IF('Afrap. dec21-feb22'!J25="Funktionær",0.75,0.9)</f>
        <v>0.9</v>
      </c>
      <c r="E23" s="16"/>
      <c r="J23" s="96" t="str">
        <f t="shared" si="0"/>
        <v/>
      </c>
      <c r="K23" s="29" t="str">
        <f t="shared" si="1"/>
        <v/>
      </c>
    </row>
    <row r="24" spans="1:11" x14ac:dyDescent="0.25">
      <c r="A24" s="15" t="str">
        <f>'Afrap. dec21-feb22'!A26</f>
        <v/>
      </c>
      <c r="B24" s="78" t="str">
        <f>IF(ISBLANK('Afrap. dec21-feb22'!B26),"",'Afrap. dec21-feb22'!B26)</f>
        <v/>
      </c>
      <c r="C24" s="78" t="str">
        <f>IF(ISBLANK('Afrap. dec21-feb22'!C26),"",'Afrap. dec21-feb22'!C26)</f>
        <v/>
      </c>
      <c r="D24" s="20">
        <f>IF('Afrap. dec21-feb22'!J26="Funktionær",0.75,0.9)</f>
        <v>0.9</v>
      </c>
      <c r="E24" s="16"/>
      <c r="J24" s="96" t="str">
        <f t="shared" si="0"/>
        <v/>
      </c>
      <c r="K24" s="29" t="str">
        <f t="shared" si="1"/>
        <v/>
      </c>
    </row>
    <row r="25" spans="1:11" x14ac:dyDescent="0.25">
      <c r="A25" s="15" t="str">
        <f>'Afrap. dec21-feb22'!A27</f>
        <v/>
      </c>
      <c r="B25" s="78" t="str">
        <f>IF(ISBLANK('Afrap. dec21-feb22'!B27),"",'Afrap. dec21-feb22'!B27)</f>
        <v/>
      </c>
      <c r="C25" s="78" t="str">
        <f>IF(ISBLANK('Afrap. dec21-feb22'!C27),"",'Afrap. dec21-feb22'!C27)</f>
        <v/>
      </c>
      <c r="D25" s="20">
        <f>IF('Afrap. dec21-feb22'!J27="Funktionær",0.75,0.9)</f>
        <v>0.9</v>
      </c>
      <c r="E25" s="16"/>
      <c r="J25" s="96" t="str">
        <f t="shared" si="0"/>
        <v/>
      </c>
      <c r="K25" s="29" t="str">
        <f t="shared" si="1"/>
        <v/>
      </c>
    </row>
    <row r="26" spans="1:11" x14ac:dyDescent="0.25">
      <c r="A26" s="15" t="str">
        <f>'Afrap. dec21-feb22'!A28</f>
        <v/>
      </c>
      <c r="B26" s="78" t="str">
        <f>IF(ISBLANK('Afrap. dec21-feb22'!B28),"",'Afrap. dec21-feb22'!B28)</f>
        <v/>
      </c>
      <c r="C26" s="78" t="str">
        <f>IF(ISBLANK('Afrap. dec21-feb22'!C28),"",'Afrap. dec21-feb22'!C28)</f>
        <v/>
      </c>
      <c r="D26" s="20">
        <f>IF('Afrap. dec21-feb22'!J28="Funktionær",0.75,0.9)</f>
        <v>0.9</v>
      </c>
      <c r="E26" s="16"/>
      <c r="J26" s="96" t="str">
        <f t="shared" si="0"/>
        <v/>
      </c>
      <c r="K26" s="29" t="str">
        <f t="shared" si="1"/>
        <v/>
      </c>
    </row>
    <row r="27" spans="1:11" x14ac:dyDescent="0.25">
      <c r="A27" s="15" t="str">
        <f>'Afrap. dec21-feb22'!A29</f>
        <v/>
      </c>
      <c r="B27" s="78" t="str">
        <f>IF(ISBLANK('Afrap. dec21-feb22'!B29),"",'Afrap. dec21-feb22'!B29)</f>
        <v/>
      </c>
      <c r="C27" s="78" t="str">
        <f>IF(ISBLANK('Afrap. dec21-feb22'!C29),"",'Afrap. dec21-feb22'!C29)</f>
        <v/>
      </c>
      <c r="D27" s="20">
        <f>IF('Afrap. dec21-feb22'!J29="Funktionær",0.75,0.9)</f>
        <v>0.9</v>
      </c>
      <c r="E27" s="16"/>
      <c r="J27" s="96" t="str">
        <f t="shared" si="0"/>
        <v/>
      </c>
      <c r="K27" s="29" t="str">
        <f t="shared" si="1"/>
        <v/>
      </c>
    </row>
    <row r="28" spans="1:11" x14ac:dyDescent="0.25">
      <c r="A28" s="15" t="str">
        <f>'Afrap. dec21-feb22'!A30</f>
        <v/>
      </c>
      <c r="B28" s="78" t="str">
        <f>IF(ISBLANK('Afrap. dec21-feb22'!B30),"",'Afrap. dec21-feb22'!B30)</f>
        <v/>
      </c>
      <c r="C28" s="78" t="str">
        <f>IF(ISBLANK('Afrap. dec21-feb22'!C30),"",'Afrap. dec21-feb22'!C30)</f>
        <v/>
      </c>
      <c r="D28" s="20">
        <f>IF('Afrap. dec21-feb22'!J30="Funktionær",0.75,0.9)</f>
        <v>0.9</v>
      </c>
      <c r="E28" s="16"/>
      <c r="J28" s="96" t="str">
        <f t="shared" si="0"/>
        <v/>
      </c>
      <c r="K28" s="29" t="str">
        <f t="shared" si="1"/>
        <v/>
      </c>
    </row>
    <row r="29" spans="1:11" x14ac:dyDescent="0.25">
      <c r="A29" s="15" t="str">
        <f>'Afrap. dec21-feb22'!A31</f>
        <v/>
      </c>
      <c r="B29" s="78" t="str">
        <f>IF(ISBLANK('Afrap. dec21-feb22'!B31),"",'Afrap. dec21-feb22'!B31)</f>
        <v/>
      </c>
      <c r="C29" s="78" t="str">
        <f>IF(ISBLANK('Afrap. dec21-feb22'!C31),"",'Afrap. dec21-feb22'!C31)</f>
        <v/>
      </c>
      <c r="D29" s="20">
        <f>IF('Afrap. dec21-feb22'!J31="Funktionær",0.75,0.9)</f>
        <v>0.9</v>
      </c>
      <c r="E29" s="16"/>
      <c r="J29" s="96" t="str">
        <f t="shared" si="0"/>
        <v/>
      </c>
      <c r="K29" s="29" t="str">
        <f t="shared" si="1"/>
        <v/>
      </c>
    </row>
    <row r="30" spans="1:11" x14ac:dyDescent="0.25">
      <c r="A30" s="15" t="str">
        <f>'Afrap. dec21-feb22'!A32</f>
        <v/>
      </c>
      <c r="B30" s="78" t="str">
        <f>IF(ISBLANK('Afrap. dec21-feb22'!B32),"",'Afrap. dec21-feb22'!B32)</f>
        <v/>
      </c>
      <c r="C30" s="78" t="str">
        <f>IF(ISBLANK('Afrap. dec21-feb22'!C32),"",'Afrap. dec21-feb22'!C32)</f>
        <v/>
      </c>
      <c r="D30" s="20">
        <f>IF('Afrap. dec21-feb22'!J32="Funktionær",0.75,0.9)</f>
        <v>0.9</v>
      </c>
      <c r="E30" s="16"/>
      <c r="J30" s="96" t="str">
        <f t="shared" si="0"/>
        <v/>
      </c>
      <c r="K30" s="29" t="str">
        <f t="shared" si="1"/>
        <v/>
      </c>
    </row>
    <row r="31" spans="1:11" x14ac:dyDescent="0.25">
      <c r="A31" s="15" t="str">
        <f>'Afrap. dec21-feb22'!A33</f>
        <v/>
      </c>
      <c r="B31" s="78" t="str">
        <f>IF(ISBLANK('Afrap. dec21-feb22'!B33),"",'Afrap. dec21-feb22'!B33)</f>
        <v/>
      </c>
      <c r="C31" s="78" t="str">
        <f>IF(ISBLANK('Afrap. dec21-feb22'!C33),"",'Afrap. dec21-feb22'!C33)</f>
        <v/>
      </c>
      <c r="D31" s="20">
        <f>IF('Afrap. dec21-feb22'!J33="Funktionær",0.75,0.9)</f>
        <v>0.9</v>
      </c>
      <c r="E31" s="16"/>
      <c r="J31" s="96" t="str">
        <f t="shared" si="0"/>
        <v/>
      </c>
      <c r="K31" s="29" t="str">
        <f t="shared" si="1"/>
        <v/>
      </c>
    </row>
    <row r="32" spans="1:11" x14ac:dyDescent="0.25">
      <c r="A32" s="15" t="str">
        <f>'Afrap. dec21-feb22'!A34</f>
        <v/>
      </c>
      <c r="B32" s="78" t="str">
        <f>IF(ISBLANK('Afrap. dec21-feb22'!B34),"",'Afrap. dec21-feb22'!B34)</f>
        <v/>
      </c>
      <c r="C32" s="78" t="str">
        <f>IF(ISBLANK('Afrap. dec21-feb22'!C34),"",'Afrap. dec21-feb22'!C34)</f>
        <v/>
      </c>
      <c r="D32" s="20">
        <f>IF('Afrap. dec21-feb22'!J34="Funktionær",0.75,0.9)</f>
        <v>0.9</v>
      </c>
      <c r="E32" s="16"/>
      <c r="J32" s="96" t="str">
        <f t="shared" si="0"/>
        <v/>
      </c>
      <c r="K32" s="29" t="str">
        <f t="shared" si="1"/>
        <v/>
      </c>
    </row>
    <row r="33" spans="1:11" x14ac:dyDescent="0.25">
      <c r="A33" s="15" t="str">
        <f>'Afrap. dec21-feb22'!A35</f>
        <v/>
      </c>
      <c r="B33" s="78" t="str">
        <f>IF(ISBLANK('Afrap. dec21-feb22'!B35),"",'Afrap. dec21-feb22'!B35)</f>
        <v/>
      </c>
      <c r="C33" s="78" t="str">
        <f>IF(ISBLANK('Afrap. dec21-feb22'!C35),"",'Afrap. dec21-feb22'!C35)</f>
        <v/>
      </c>
      <c r="D33" s="20">
        <f>IF('Afrap. dec21-feb22'!J35="Funktionær",0.75,0.9)</f>
        <v>0.9</v>
      </c>
      <c r="E33" s="16"/>
      <c r="J33" s="96" t="str">
        <f t="shared" si="0"/>
        <v/>
      </c>
      <c r="K33" s="29" t="str">
        <f t="shared" si="1"/>
        <v/>
      </c>
    </row>
    <row r="34" spans="1:11" x14ac:dyDescent="0.25">
      <c r="A34" s="15" t="str">
        <f>'Afrap. dec21-feb22'!A36</f>
        <v/>
      </c>
      <c r="B34" s="78" t="str">
        <f>IF(ISBLANK('Afrap. dec21-feb22'!B36),"",'Afrap. dec21-feb22'!B36)</f>
        <v/>
      </c>
      <c r="C34" s="78" t="str">
        <f>IF(ISBLANK('Afrap. dec21-feb22'!C36),"",'Afrap. dec21-feb22'!C36)</f>
        <v/>
      </c>
      <c r="D34" s="20">
        <f>IF('Afrap. dec21-feb22'!J36="Funktionær",0.75,0.9)</f>
        <v>0.9</v>
      </c>
      <c r="E34" s="16"/>
      <c r="J34" s="96" t="str">
        <f t="shared" si="0"/>
        <v/>
      </c>
      <c r="K34" s="29" t="str">
        <f t="shared" si="1"/>
        <v/>
      </c>
    </row>
    <row r="35" spans="1:11" x14ac:dyDescent="0.25">
      <c r="A35" s="15" t="str">
        <f>'Afrap. dec21-feb22'!A37</f>
        <v/>
      </c>
      <c r="B35" s="78" t="str">
        <f>IF(ISBLANK('Afrap. dec21-feb22'!B37),"",'Afrap. dec21-feb22'!B37)</f>
        <v/>
      </c>
      <c r="C35" s="78" t="str">
        <f>IF(ISBLANK('Afrap. dec21-feb22'!C37),"",'Afrap. dec21-feb22'!C37)</f>
        <v/>
      </c>
      <c r="D35" s="20">
        <f>IF('Afrap. dec21-feb22'!J37="Funktionær",0.75,0.9)</f>
        <v>0.9</v>
      </c>
      <c r="E35" s="16"/>
      <c r="J35" s="96" t="str">
        <f t="shared" si="0"/>
        <v/>
      </c>
      <c r="K35" s="29" t="str">
        <f t="shared" si="1"/>
        <v/>
      </c>
    </row>
    <row r="36" spans="1:11" x14ac:dyDescent="0.25">
      <c r="A36" s="15" t="str">
        <f>'Afrap. dec21-feb22'!A38</f>
        <v/>
      </c>
      <c r="B36" s="78" t="str">
        <f>IF(ISBLANK('Afrap. dec21-feb22'!B38),"",'Afrap. dec21-feb22'!B38)</f>
        <v/>
      </c>
      <c r="C36" s="78" t="str">
        <f>IF(ISBLANK('Afrap. dec21-feb22'!C38),"",'Afrap. dec21-feb22'!C38)</f>
        <v/>
      </c>
      <c r="D36" s="20">
        <f>IF('Afrap. dec21-feb22'!J38="Funktionær",0.75,0.9)</f>
        <v>0.9</v>
      </c>
      <c r="E36" s="16"/>
      <c r="J36" s="96" t="str">
        <f t="shared" si="0"/>
        <v/>
      </c>
      <c r="K36" s="29" t="str">
        <f t="shared" si="1"/>
        <v/>
      </c>
    </row>
    <row r="37" spans="1:11" x14ac:dyDescent="0.25">
      <c r="A37" s="15" t="str">
        <f>'Afrap. dec21-feb22'!A39</f>
        <v/>
      </c>
      <c r="B37" s="78" t="str">
        <f>IF(ISBLANK('Afrap. dec21-feb22'!B39),"",'Afrap. dec21-feb22'!B39)</f>
        <v/>
      </c>
      <c r="C37" s="78" t="str">
        <f>IF(ISBLANK('Afrap. dec21-feb22'!C39),"",'Afrap. dec21-feb22'!C39)</f>
        <v/>
      </c>
      <c r="D37" s="20">
        <f>IF('Afrap. dec21-feb22'!J39="Funktionær",0.75,0.9)</f>
        <v>0.9</v>
      </c>
      <c r="E37" s="16"/>
      <c r="J37" s="96" t="str">
        <f t="shared" si="0"/>
        <v/>
      </c>
      <c r="K37" s="29" t="str">
        <f t="shared" si="1"/>
        <v/>
      </c>
    </row>
    <row r="38" spans="1:11" x14ac:dyDescent="0.25">
      <c r="A38" s="15" t="str">
        <f>'Afrap. dec21-feb22'!A40</f>
        <v/>
      </c>
      <c r="B38" s="78" t="str">
        <f>IF(ISBLANK('Afrap. dec21-feb22'!B40),"",'Afrap. dec21-feb22'!B40)</f>
        <v/>
      </c>
      <c r="C38" s="78" t="str">
        <f>IF(ISBLANK('Afrap. dec21-feb22'!C40),"",'Afrap. dec21-feb22'!C40)</f>
        <v/>
      </c>
      <c r="D38" s="20">
        <f>IF('Afrap. dec21-feb22'!J40="Funktionær",0.75,0.9)</f>
        <v>0.9</v>
      </c>
      <c r="E38" s="16"/>
      <c r="J38" s="96" t="str">
        <f t="shared" si="0"/>
        <v/>
      </c>
      <c r="K38" s="29" t="str">
        <f t="shared" si="1"/>
        <v/>
      </c>
    </row>
    <row r="39" spans="1:11" x14ac:dyDescent="0.25">
      <c r="A39" s="15" t="str">
        <f>'Afrap. dec21-feb22'!A41</f>
        <v/>
      </c>
      <c r="B39" s="78" t="str">
        <f>IF(ISBLANK('Afrap. dec21-feb22'!B41),"",'Afrap. dec21-feb22'!B41)</f>
        <v/>
      </c>
      <c r="C39" s="78" t="str">
        <f>IF(ISBLANK('Afrap. dec21-feb22'!C41),"",'Afrap. dec21-feb22'!C41)</f>
        <v/>
      </c>
      <c r="D39" s="20">
        <f>IF('Afrap. dec21-feb22'!J41="Funktionær",0.75,0.9)</f>
        <v>0.9</v>
      </c>
      <c r="E39" s="16"/>
      <c r="J39" s="96" t="str">
        <f t="shared" si="0"/>
        <v/>
      </c>
      <c r="K39" s="29" t="str">
        <f t="shared" si="1"/>
        <v/>
      </c>
    </row>
    <row r="40" spans="1:11" x14ac:dyDescent="0.25">
      <c r="A40" s="15" t="str">
        <f>'Afrap. dec21-feb22'!A42</f>
        <v/>
      </c>
      <c r="B40" s="78" t="str">
        <f>IF(ISBLANK('Afrap. dec21-feb22'!B42),"",'Afrap. dec21-feb22'!B42)</f>
        <v/>
      </c>
      <c r="C40" s="78" t="str">
        <f>IF(ISBLANK('Afrap. dec21-feb22'!C42),"",'Afrap. dec21-feb22'!C42)</f>
        <v/>
      </c>
      <c r="D40" s="20">
        <f>IF('Afrap. dec21-feb22'!J42="Funktionær",0.75,0.9)</f>
        <v>0.9</v>
      </c>
      <c r="E40" s="16"/>
      <c r="J40" s="96" t="str">
        <f t="shared" si="0"/>
        <v/>
      </c>
      <c r="K40" s="29" t="str">
        <f t="shared" si="1"/>
        <v/>
      </c>
    </row>
    <row r="41" spans="1:11" x14ac:dyDescent="0.25">
      <c r="A41" s="15" t="str">
        <f>'Afrap. dec21-feb22'!A43</f>
        <v/>
      </c>
      <c r="B41" s="78" t="str">
        <f>IF(ISBLANK('Afrap. dec21-feb22'!B43),"",'Afrap. dec21-feb22'!B43)</f>
        <v/>
      </c>
      <c r="C41" s="78" t="str">
        <f>IF(ISBLANK('Afrap. dec21-feb22'!C43),"",'Afrap. dec21-feb22'!C43)</f>
        <v/>
      </c>
      <c r="D41" s="20">
        <f>IF('Afrap. dec21-feb22'!J43="Funktionær",0.75,0.9)</f>
        <v>0.9</v>
      </c>
      <c r="E41" s="16"/>
      <c r="J41" s="96" t="str">
        <f t="shared" si="0"/>
        <v/>
      </c>
      <c r="K41" s="29" t="str">
        <f t="shared" si="1"/>
        <v/>
      </c>
    </row>
    <row r="42" spans="1:11" x14ac:dyDescent="0.25">
      <c r="A42" s="15" t="str">
        <f>'Afrap. dec21-feb22'!A44</f>
        <v/>
      </c>
      <c r="B42" s="78" t="str">
        <f>IF(ISBLANK('Afrap. dec21-feb22'!B44),"",'Afrap. dec21-feb22'!B44)</f>
        <v/>
      </c>
      <c r="C42" s="78" t="str">
        <f>IF(ISBLANK('Afrap. dec21-feb22'!C44),"",'Afrap. dec21-feb22'!C44)</f>
        <v/>
      </c>
      <c r="D42" s="20">
        <f>IF('Afrap. dec21-feb22'!J44="Funktionær",0.75,0.9)</f>
        <v>0.9</v>
      </c>
      <c r="E42" s="16"/>
      <c r="J42" s="96" t="str">
        <f t="shared" si="0"/>
        <v/>
      </c>
      <c r="K42" s="29" t="str">
        <f t="shared" si="1"/>
        <v/>
      </c>
    </row>
    <row r="43" spans="1:11" x14ac:dyDescent="0.25">
      <c r="A43" s="15" t="str">
        <f>'Afrap. dec21-feb22'!A45</f>
        <v/>
      </c>
      <c r="B43" s="78" t="str">
        <f>IF(ISBLANK('Afrap. dec21-feb22'!B45),"",'Afrap. dec21-feb22'!B45)</f>
        <v/>
      </c>
      <c r="C43" s="78" t="str">
        <f>IF(ISBLANK('Afrap. dec21-feb22'!C45),"",'Afrap. dec21-feb22'!C45)</f>
        <v/>
      </c>
      <c r="D43" s="20">
        <f>IF('Afrap. dec21-feb22'!J45="Funktionær",0.75,0.9)</f>
        <v>0.9</v>
      </c>
      <c r="E43" s="16"/>
      <c r="J43" s="96" t="str">
        <f t="shared" si="0"/>
        <v/>
      </c>
      <c r="K43" s="29" t="str">
        <f t="shared" si="1"/>
        <v/>
      </c>
    </row>
    <row r="44" spans="1:11" x14ac:dyDescent="0.25">
      <c r="A44" s="15" t="str">
        <f>'Afrap. dec21-feb22'!A46</f>
        <v/>
      </c>
      <c r="B44" s="78" t="str">
        <f>IF(ISBLANK('Afrap. dec21-feb22'!B46),"",'Afrap. dec21-feb22'!B46)</f>
        <v/>
      </c>
      <c r="C44" s="78" t="str">
        <f>IF(ISBLANK('Afrap. dec21-feb22'!C46),"",'Afrap. dec21-feb22'!C46)</f>
        <v/>
      </c>
      <c r="D44" s="20">
        <f>IF('Afrap. dec21-feb22'!J46="Funktionær",0.75,0.9)</f>
        <v>0.9</v>
      </c>
      <c r="E44" s="16"/>
      <c r="J44" s="96" t="str">
        <f t="shared" si="0"/>
        <v/>
      </c>
      <c r="K44" s="29" t="str">
        <f t="shared" si="1"/>
        <v/>
      </c>
    </row>
    <row r="45" spans="1:11" x14ac:dyDescent="0.25">
      <c r="A45" s="15" t="str">
        <f>'Afrap. dec21-feb22'!A47</f>
        <v/>
      </c>
      <c r="B45" s="78" t="str">
        <f>IF(ISBLANK('Afrap. dec21-feb22'!B47),"",'Afrap. dec21-feb22'!B47)</f>
        <v/>
      </c>
      <c r="C45" s="78" t="str">
        <f>IF(ISBLANK('Afrap. dec21-feb22'!C47),"",'Afrap. dec21-feb22'!C47)</f>
        <v/>
      </c>
      <c r="D45" s="20">
        <f>IF('Afrap. dec21-feb22'!J47="Funktionær",0.75,0.9)</f>
        <v>0.9</v>
      </c>
      <c r="E45" s="16"/>
      <c r="J45" s="96" t="str">
        <f t="shared" si="0"/>
        <v/>
      </c>
      <c r="K45" s="29" t="str">
        <f t="shared" si="1"/>
        <v/>
      </c>
    </row>
    <row r="46" spans="1:11" x14ac:dyDescent="0.25">
      <c r="A46" s="15" t="str">
        <f>'Afrap. dec21-feb22'!A48</f>
        <v/>
      </c>
      <c r="B46" s="78" t="str">
        <f>IF(ISBLANK('Afrap. dec21-feb22'!B48),"",'Afrap. dec21-feb22'!B48)</f>
        <v/>
      </c>
      <c r="C46" s="78" t="str">
        <f>IF(ISBLANK('Afrap. dec21-feb22'!C48),"",'Afrap. dec21-feb22'!C48)</f>
        <v/>
      </c>
      <c r="D46" s="20">
        <f>IF('Afrap. dec21-feb22'!J48="Funktionær",0.75,0.9)</f>
        <v>0.9</v>
      </c>
      <c r="E46" s="16"/>
      <c r="J46" s="96" t="str">
        <f t="shared" si="0"/>
        <v/>
      </c>
      <c r="K46" s="29" t="str">
        <f t="shared" si="1"/>
        <v/>
      </c>
    </row>
    <row r="47" spans="1:11" x14ac:dyDescent="0.25">
      <c r="A47" s="15" t="str">
        <f>'Afrap. dec21-feb22'!A49</f>
        <v/>
      </c>
      <c r="B47" s="78" t="str">
        <f>IF(ISBLANK('Afrap. dec21-feb22'!B49),"",'Afrap. dec21-feb22'!B49)</f>
        <v/>
      </c>
      <c r="C47" s="78" t="str">
        <f>IF(ISBLANK('Afrap. dec21-feb22'!C49),"",'Afrap. dec21-feb22'!C49)</f>
        <v/>
      </c>
      <c r="D47" s="20">
        <f>IF('Afrap. dec21-feb22'!J49="Funktionær",0.75,0.9)</f>
        <v>0.9</v>
      </c>
      <c r="E47" s="16"/>
      <c r="J47" s="96" t="str">
        <f t="shared" si="0"/>
        <v/>
      </c>
      <c r="K47" s="29" t="str">
        <f t="shared" si="1"/>
        <v/>
      </c>
    </row>
    <row r="48" spans="1:11" x14ac:dyDescent="0.25">
      <c r="A48" s="15" t="str">
        <f>'Afrap. dec21-feb22'!A50</f>
        <v/>
      </c>
      <c r="B48" s="78" t="str">
        <f>IF(ISBLANK('Afrap. dec21-feb22'!B50),"",'Afrap. dec21-feb22'!B50)</f>
        <v/>
      </c>
      <c r="C48" s="78" t="str">
        <f>IF(ISBLANK('Afrap. dec21-feb22'!C50),"",'Afrap. dec21-feb22'!C50)</f>
        <v/>
      </c>
      <c r="D48" s="20">
        <f>IF('Afrap. dec21-feb22'!J50="Funktionær",0.75,0.9)</f>
        <v>0.9</v>
      </c>
      <c r="E48" s="16"/>
      <c r="J48" s="96" t="str">
        <f t="shared" si="0"/>
        <v/>
      </c>
      <c r="K48" s="29" t="str">
        <f t="shared" si="1"/>
        <v/>
      </c>
    </row>
    <row r="49" spans="1:11" x14ac:dyDescent="0.25">
      <c r="A49" s="15" t="str">
        <f>'Afrap. dec21-feb22'!A51</f>
        <v/>
      </c>
      <c r="B49" s="78" t="str">
        <f>IF(ISBLANK('Afrap. dec21-feb22'!B51),"",'Afrap. dec21-feb22'!B51)</f>
        <v/>
      </c>
      <c r="C49" s="78" t="str">
        <f>IF(ISBLANK('Afrap. dec21-feb22'!C51),"",'Afrap. dec21-feb22'!C51)</f>
        <v/>
      </c>
      <c r="D49" s="20">
        <f>IF('Afrap. dec21-feb22'!J51="Funktionær",0.75,0.9)</f>
        <v>0.9</v>
      </c>
      <c r="E49" s="16"/>
      <c r="J49" s="96" t="str">
        <f t="shared" si="0"/>
        <v/>
      </c>
      <c r="K49" s="29" t="str">
        <f t="shared" si="1"/>
        <v/>
      </c>
    </row>
    <row r="50" spans="1:11" x14ac:dyDescent="0.25">
      <c r="A50" s="15" t="str">
        <f>'Afrap. dec21-feb22'!A52</f>
        <v/>
      </c>
      <c r="B50" s="78" t="str">
        <f>IF(ISBLANK('Afrap. dec21-feb22'!B52),"",'Afrap. dec21-feb22'!B52)</f>
        <v/>
      </c>
      <c r="C50" s="78" t="str">
        <f>IF(ISBLANK('Afrap. dec21-feb22'!C52),"",'Afrap. dec21-feb22'!C52)</f>
        <v/>
      </c>
      <c r="D50" s="20">
        <f>IF('Afrap. dec21-feb22'!J52="Funktionær",0.75,0.9)</f>
        <v>0.9</v>
      </c>
      <c r="E50" s="16"/>
      <c r="J50" s="96" t="str">
        <f t="shared" si="0"/>
        <v/>
      </c>
      <c r="K50" s="29" t="str">
        <f t="shared" si="1"/>
        <v/>
      </c>
    </row>
    <row r="51" spans="1:11" x14ac:dyDescent="0.25">
      <c r="A51" s="15" t="str">
        <f>'Afrap. dec21-feb22'!A53</f>
        <v/>
      </c>
      <c r="B51" s="78" t="str">
        <f>IF(ISBLANK('Afrap. dec21-feb22'!B53),"",'Afrap. dec21-feb22'!B53)</f>
        <v/>
      </c>
      <c r="C51" s="78" t="str">
        <f>IF(ISBLANK('Afrap. dec21-feb22'!C53),"",'Afrap. dec21-feb22'!C53)</f>
        <v/>
      </c>
      <c r="D51" s="20">
        <f>IF('Afrap. dec21-feb22'!J53="Funktionær",0.75,0.9)</f>
        <v>0.9</v>
      </c>
      <c r="E51" s="16"/>
      <c r="J51" s="96" t="str">
        <f t="shared" si="0"/>
        <v/>
      </c>
      <c r="K51" s="29" t="str">
        <f t="shared" si="1"/>
        <v/>
      </c>
    </row>
    <row r="52" spans="1:11" x14ac:dyDescent="0.25">
      <c r="A52" s="15" t="str">
        <f>'Afrap. dec21-feb22'!A54</f>
        <v/>
      </c>
      <c r="B52" s="78" t="str">
        <f>IF(ISBLANK('Afrap. dec21-feb22'!B54),"",'Afrap. dec21-feb22'!B54)</f>
        <v/>
      </c>
      <c r="C52" s="78" t="str">
        <f>IF(ISBLANK('Afrap. dec21-feb22'!C54),"",'Afrap. dec21-feb22'!C54)</f>
        <v/>
      </c>
      <c r="D52" s="20">
        <f>IF('Afrap. dec21-feb22'!J54="Funktionær",0.75,0.9)</f>
        <v>0.9</v>
      </c>
      <c r="E52" s="16"/>
      <c r="J52" s="96" t="str">
        <f t="shared" si="0"/>
        <v/>
      </c>
      <c r="K52" s="29" t="str">
        <f t="shared" si="1"/>
        <v/>
      </c>
    </row>
    <row r="53" spans="1:11" x14ac:dyDescent="0.25">
      <c r="A53" s="15" t="str">
        <f>'Afrap. dec21-feb22'!A55</f>
        <v/>
      </c>
      <c r="B53" s="78" t="str">
        <f>IF(ISBLANK('Afrap. dec21-feb22'!B55),"",'Afrap. dec21-feb22'!B55)</f>
        <v/>
      </c>
      <c r="C53" s="78" t="str">
        <f>IF(ISBLANK('Afrap. dec21-feb22'!C55),"",'Afrap. dec21-feb22'!C55)</f>
        <v/>
      </c>
      <c r="D53" s="20">
        <f>IF('Afrap. dec21-feb22'!J55="Funktionær",0.75,0.9)</f>
        <v>0.9</v>
      </c>
      <c r="E53" s="16"/>
      <c r="J53" s="96" t="str">
        <f t="shared" si="0"/>
        <v/>
      </c>
      <c r="K53" s="29" t="str">
        <f t="shared" si="1"/>
        <v/>
      </c>
    </row>
    <row r="54" spans="1:11" x14ac:dyDescent="0.25">
      <c r="A54" s="15" t="str">
        <f>'Afrap. dec21-feb22'!A56</f>
        <v/>
      </c>
      <c r="B54" s="78" t="str">
        <f>IF(ISBLANK('Afrap. dec21-feb22'!B56),"",'Afrap. dec21-feb22'!B56)</f>
        <v/>
      </c>
      <c r="C54" s="78" t="str">
        <f>IF(ISBLANK('Afrap. dec21-feb22'!C56),"",'Afrap. dec21-feb22'!C56)</f>
        <v/>
      </c>
      <c r="D54" s="20">
        <f>IF('Afrap. dec21-feb22'!J56="Funktionær",0.75,0.9)</f>
        <v>0.9</v>
      </c>
      <c r="E54" s="16"/>
      <c r="J54" s="96" t="str">
        <f t="shared" si="0"/>
        <v/>
      </c>
      <c r="K54" s="29" t="str">
        <f t="shared" si="1"/>
        <v/>
      </c>
    </row>
    <row r="55" spans="1:11" x14ac:dyDescent="0.25">
      <c r="A55" s="15" t="str">
        <f>'Afrap. dec21-feb22'!A57</f>
        <v/>
      </c>
      <c r="B55" s="78" t="str">
        <f>IF(ISBLANK('Afrap. dec21-feb22'!B57),"",'Afrap. dec21-feb22'!B57)</f>
        <v/>
      </c>
      <c r="C55" s="78" t="str">
        <f>IF(ISBLANK('Afrap. dec21-feb22'!C57),"",'Afrap. dec21-feb22'!C57)</f>
        <v/>
      </c>
      <c r="D55" s="20">
        <f>IF('Afrap. dec21-feb22'!J57="Funktionær",0.75,0.9)</f>
        <v>0.9</v>
      </c>
      <c r="E55" s="16"/>
      <c r="J55" s="96" t="str">
        <f t="shared" si="0"/>
        <v/>
      </c>
      <c r="K55" s="29" t="str">
        <f t="shared" si="1"/>
        <v/>
      </c>
    </row>
    <row r="56" spans="1:11" x14ac:dyDescent="0.25">
      <c r="A56" s="15" t="str">
        <f>'Afrap. dec21-feb22'!A58</f>
        <v/>
      </c>
      <c r="B56" s="78" t="str">
        <f>IF(ISBLANK('Afrap. dec21-feb22'!B58),"",'Afrap. dec21-feb22'!B58)</f>
        <v/>
      </c>
      <c r="C56" s="78" t="str">
        <f>IF(ISBLANK('Afrap. dec21-feb22'!C58),"",'Afrap. dec21-feb22'!C58)</f>
        <v/>
      </c>
      <c r="D56" s="20">
        <f>IF('Afrap. dec21-feb22'!J58="Funktionær",0.75,0.9)</f>
        <v>0.9</v>
      </c>
      <c r="E56" s="16"/>
      <c r="J56" s="96" t="str">
        <f t="shared" si="0"/>
        <v/>
      </c>
      <c r="K56" s="29" t="str">
        <f t="shared" si="1"/>
        <v/>
      </c>
    </row>
    <row r="57" spans="1:11" x14ac:dyDescent="0.25">
      <c r="A57" s="15" t="str">
        <f>'Afrap. dec21-feb22'!A59</f>
        <v/>
      </c>
      <c r="B57" s="78" t="str">
        <f>IF(ISBLANK('Afrap. dec21-feb22'!B59),"",'Afrap. dec21-feb22'!B59)</f>
        <v/>
      </c>
      <c r="C57" s="78" t="str">
        <f>IF(ISBLANK('Afrap. dec21-feb22'!C59),"",'Afrap. dec21-feb22'!C59)</f>
        <v/>
      </c>
      <c r="D57" s="20">
        <f>IF('Afrap. dec21-feb22'!J59="Funktionær",0.75,0.9)</f>
        <v>0.9</v>
      </c>
      <c r="E57" s="16"/>
      <c r="J57" s="96" t="str">
        <f t="shared" si="0"/>
        <v/>
      </c>
      <c r="K57" s="29" t="str">
        <f t="shared" si="1"/>
        <v/>
      </c>
    </row>
    <row r="58" spans="1:11" x14ac:dyDescent="0.25">
      <c r="A58" s="15" t="str">
        <f>'Afrap. dec21-feb22'!A60</f>
        <v/>
      </c>
      <c r="B58" s="78" t="str">
        <f>IF(ISBLANK('Afrap. dec21-feb22'!B60),"",'Afrap. dec21-feb22'!B60)</f>
        <v/>
      </c>
      <c r="C58" s="78" t="str">
        <f>IF(ISBLANK('Afrap. dec21-feb22'!C60),"",'Afrap. dec21-feb22'!C60)</f>
        <v/>
      </c>
      <c r="D58" s="20">
        <f>IF('Afrap. dec21-feb22'!J60="Funktionær",0.75,0.9)</f>
        <v>0.9</v>
      </c>
      <c r="E58" s="16"/>
      <c r="J58" s="96" t="str">
        <f t="shared" si="0"/>
        <v/>
      </c>
      <c r="K58" s="29" t="str">
        <f t="shared" si="1"/>
        <v/>
      </c>
    </row>
    <row r="59" spans="1:11" x14ac:dyDescent="0.25">
      <c r="A59" s="15" t="str">
        <f>'Afrap. dec21-feb22'!A61</f>
        <v/>
      </c>
      <c r="B59" s="78" t="str">
        <f>IF(ISBLANK('Afrap. dec21-feb22'!B61),"",'Afrap. dec21-feb22'!B61)</f>
        <v/>
      </c>
      <c r="C59" s="78" t="str">
        <f>IF(ISBLANK('Afrap. dec21-feb22'!C61),"",'Afrap. dec21-feb22'!C61)</f>
        <v/>
      </c>
      <c r="D59" s="20">
        <f>IF('Afrap. dec21-feb22'!J61="Funktionær",0.75,0.9)</f>
        <v>0.9</v>
      </c>
      <c r="E59" s="16"/>
      <c r="J59" s="96" t="str">
        <f t="shared" si="0"/>
        <v/>
      </c>
      <c r="K59" s="29" t="str">
        <f t="shared" si="1"/>
        <v/>
      </c>
    </row>
    <row r="60" spans="1:11" x14ac:dyDescent="0.25">
      <c r="A60" s="15" t="str">
        <f>'Afrap. dec21-feb22'!A62</f>
        <v/>
      </c>
      <c r="B60" s="78" t="str">
        <f>IF(ISBLANK('Afrap. dec21-feb22'!B62),"",'Afrap. dec21-feb22'!B62)</f>
        <v/>
      </c>
      <c r="C60" s="78" t="str">
        <f>IF(ISBLANK('Afrap. dec21-feb22'!C62),"",'Afrap. dec21-feb22'!C62)</f>
        <v/>
      </c>
      <c r="D60" s="20">
        <f>IF('Afrap. dec21-feb22'!J62="Funktionær",0.75,0.9)</f>
        <v>0.9</v>
      </c>
      <c r="E60" s="16"/>
      <c r="J60" s="96" t="str">
        <f t="shared" si="0"/>
        <v/>
      </c>
      <c r="K60" s="29" t="str">
        <f t="shared" si="1"/>
        <v/>
      </c>
    </row>
    <row r="61" spans="1:11" x14ac:dyDescent="0.25">
      <c r="A61" s="15" t="str">
        <f>'Afrap. dec21-feb22'!A63</f>
        <v/>
      </c>
      <c r="B61" s="78" t="str">
        <f>IF(ISBLANK('Afrap. dec21-feb22'!B63),"",'Afrap. dec21-feb22'!B63)</f>
        <v/>
      </c>
      <c r="C61" s="78" t="str">
        <f>IF(ISBLANK('Afrap. dec21-feb22'!C63),"",'Afrap. dec21-feb22'!C63)</f>
        <v/>
      </c>
      <c r="D61" s="20">
        <f>IF('Afrap. dec21-feb22'!J63="Funktionær",0.75,0.9)</f>
        <v>0.9</v>
      </c>
      <c r="E61" s="16"/>
      <c r="J61" s="96" t="str">
        <f t="shared" si="0"/>
        <v/>
      </c>
      <c r="K61" s="29" t="str">
        <f t="shared" si="1"/>
        <v/>
      </c>
    </row>
    <row r="62" spans="1:11" x14ac:dyDescent="0.25">
      <c r="A62" s="15" t="str">
        <f>'Afrap. dec21-feb22'!A64</f>
        <v/>
      </c>
      <c r="B62" s="78" t="str">
        <f>IF(ISBLANK('Afrap. dec21-feb22'!B64),"",'Afrap. dec21-feb22'!B64)</f>
        <v/>
      </c>
      <c r="C62" s="78" t="str">
        <f>IF(ISBLANK('Afrap. dec21-feb22'!C64),"",'Afrap. dec21-feb22'!C64)</f>
        <v/>
      </c>
      <c r="D62" s="20">
        <f>IF('Afrap. dec21-feb22'!J64="Funktionær",0.75,0.9)</f>
        <v>0.9</v>
      </c>
      <c r="E62" s="16"/>
      <c r="J62" s="96" t="str">
        <f t="shared" si="0"/>
        <v/>
      </c>
      <c r="K62" s="29" t="str">
        <f t="shared" si="1"/>
        <v/>
      </c>
    </row>
    <row r="63" spans="1:11" x14ac:dyDescent="0.25">
      <c r="A63" s="15" t="str">
        <f>'Afrap. dec21-feb22'!A65</f>
        <v/>
      </c>
      <c r="B63" s="78" t="str">
        <f>IF(ISBLANK('Afrap. dec21-feb22'!B65),"",'Afrap. dec21-feb22'!B65)</f>
        <v/>
      </c>
      <c r="C63" s="78" t="str">
        <f>IF(ISBLANK('Afrap. dec21-feb22'!C65),"",'Afrap. dec21-feb22'!C65)</f>
        <v/>
      </c>
      <c r="D63" s="20">
        <f>IF('Afrap. dec21-feb22'!J65="Funktionær",0.75,0.9)</f>
        <v>0.9</v>
      </c>
      <c r="E63" s="16"/>
      <c r="J63" s="96" t="str">
        <f t="shared" si="0"/>
        <v/>
      </c>
      <c r="K63" s="29" t="str">
        <f t="shared" si="1"/>
        <v/>
      </c>
    </row>
    <row r="64" spans="1:11" x14ac:dyDescent="0.25">
      <c r="A64" s="15" t="str">
        <f>'Afrap. dec21-feb22'!A66</f>
        <v/>
      </c>
      <c r="B64" s="78" t="str">
        <f>IF(ISBLANK('Afrap. dec21-feb22'!B66),"",'Afrap. dec21-feb22'!B66)</f>
        <v/>
      </c>
      <c r="C64" s="78" t="str">
        <f>IF(ISBLANK('Afrap. dec21-feb22'!C66),"",'Afrap. dec21-feb22'!C66)</f>
        <v/>
      </c>
      <c r="D64" s="20">
        <f>IF('Afrap. dec21-feb22'!J66="Funktionær",0.75,0.9)</f>
        <v>0.9</v>
      </c>
      <c r="E64" s="16"/>
      <c r="J64" s="96" t="str">
        <f t="shared" si="0"/>
        <v/>
      </c>
      <c r="K64" s="29" t="str">
        <f t="shared" si="1"/>
        <v/>
      </c>
    </row>
    <row r="65" spans="1:11" x14ac:dyDescent="0.25">
      <c r="A65" s="15" t="str">
        <f>'Afrap. dec21-feb22'!A67</f>
        <v/>
      </c>
      <c r="B65" s="78" t="str">
        <f>IF(ISBLANK('Afrap. dec21-feb22'!B67),"",'Afrap. dec21-feb22'!B67)</f>
        <v/>
      </c>
      <c r="C65" s="78" t="str">
        <f>IF(ISBLANK('Afrap. dec21-feb22'!C67),"",'Afrap. dec21-feb22'!C67)</f>
        <v/>
      </c>
      <c r="D65" s="20">
        <f>IF('Afrap. dec21-feb22'!J67="Funktionær",0.75,0.9)</f>
        <v>0.9</v>
      </c>
      <c r="E65" s="16"/>
      <c r="J65" s="96" t="str">
        <f t="shared" si="0"/>
        <v/>
      </c>
      <c r="K65" s="29" t="str">
        <f t="shared" si="1"/>
        <v/>
      </c>
    </row>
    <row r="66" spans="1:11" x14ac:dyDescent="0.25">
      <c r="A66" s="15" t="str">
        <f>'Afrap. dec21-feb22'!A68</f>
        <v/>
      </c>
      <c r="B66" s="78" t="str">
        <f>IF(ISBLANK('Afrap. dec21-feb22'!B68),"",'Afrap. dec21-feb22'!B68)</f>
        <v/>
      </c>
      <c r="C66" s="78" t="str">
        <f>IF(ISBLANK('Afrap. dec21-feb22'!C68),"",'Afrap. dec21-feb22'!C68)</f>
        <v/>
      </c>
      <c r="D66" s="20">
        <f>IF('Afrap. dec21-feb22'!J68="Funktionær",0.75,0.9)</f>
        <v>0.9</v>
      </c>
      <c r="E66" s="16"/>
      <c r="J66" s="96" t="str">
        <f t="shared" si="0"/>
        <v/>
      </c>
      <c r="K66" s="29" t="str">
        <f t="shared" si="1"/>
        <v/>
      </c>
    </row>
    <row r="67" spans="1:11" x14ac:dyDescent="0.25">
      <c r="A67" s="15" t="str">
        <f>'Afrap. dec21-feb22'!A69</f>
        <v/>
      </c>
      <c r="B67" s="78" t="str">
        <f>IF(ISBLANK('Afrap. dec21-feb22'!B69),"",'Afrap. dec21-feb22'!B69)</f>
        <v/>
      </c>
      <c r="C67" s="78" t="str">
        <f>IF(ISBLANK('Afrap. dec21-feb22'!C69),"",'Afrap. dec21-feb22'!C69)</f>
        <v/>
      </c>
      <c r="D67" s="20">
        <f>IF('Afrap. dec21-feb22'!J69="Funktionær",0.75,0.9)</f>
        <v>0.9</v>
      </c>
      <c r="E67" s="16"/>
      <c r="J67" s="96" t="str">
        <f t="shared" si="0"/>
        <v/>
      </c>
      <c r="K67" s="29" t="str">
        <f t="shared" si="1"/>
        <v/>
      </c>
    </row>
    <row r="68" spans="1:11" x14ac:dyDescent="0.25">
      <c r="A68" s="15" t="str">
        <f>'Afrap. dec21-feb22'!A70</f>
        <v/>
      </c>
      <c r="B68" s="78" t="str">
        <f>IF(ISBLANK('Afrap. dec21-feb22'!B70),"",'Afrap. dec21-feb22'!B70)</f>
        <v/>
      </c>
      <c r="C68" s="78" t="str">
        <f>IF(ISBLANK('Afrap. dec21-feb22'!C70),"",'Afrap. dec21-feb22'!C70)</f>
        <v/>
      </c>
      <c r="D68" s="20">
        <f>IF('Afrap. dec21-feb22'!J70="Funktionær",0.75,0.9)</f>
        <v>0.9</v>
      </c>
      <c r="E68" s="16"/>
      <c r="J68" s="96" t="str">
        <f t="shared" si="0"/>
        <v/>
      </c>
      <c r="K68" s="29" t="str">
        <f t="shared" si="1"/>
        <v/>
      </c>
    </row>
    <row r="69" spans="1:11" x14ac:dyDescent="0.25">
      <c r="A69" s="15" t="str">
        <f>'Afrap. dec21-feb22'!A71</f>
        <v/>
      </c>
      <c r="B69" s="78" t="str">
        <f>IF(ISBLANK('Afrap. dec21-feb22'!B71),"",'Afrap. dec21-feb22'!B71)</f>
        <v/>
      </c>
      <c r="C69" s="78" t="str">
        <f>IF(ISBLANK('Afrap. dec21-feb22'!C71),"",'Afrap. dec21-feb22'!C71)</f>
        <v/>
      </c>
      <c r="D69" s="20">
        <f>IF('Afrap. dec21-feb22'!J71="Funktionær",0.75,0.9)</f>
        <v>0.9</v>
      </c>
      <c r="E69" s="16"/>
      <c r="J69" s="96" t="str">
        <f t="shared" si="0"/>
        <v/>
      </c>
      <c r="K69" s="29" t="str">
        <f t="shared" si="1"/>
        <v/>
      </c>
    </row>
    <row r="70" spans="1:11" x14ac:dyDescent="0.25">
      <c r="A70" s="15" t="str">
        <f>'Afrap. dec21-feb22'!A72</f>
        <v/>
      </c>
      <c r="B70" s="78" t="str">
        <f>IF(ISBLANK('Afrap. dec21-feb22'!B72),"",'Afrap. dec21-feb22'!B72)</f>
        <v/>
      </c>
      <c r="C70" s="78" t="str">
        <f>IF(ISBLANK('Afrap. dec21-feb22'!C72),"",'Afrap. dec21-feb22'!C72)</f>
        <v/>
      </c>
      <c r="D70" s="20">
        <f>IF('Afrap. dec21-feb22'!J72="Funktionær",0.75,0.9)</f>
        <v>0.9</v>
      </c>
      <c r="E70" s="16"/>
      <c r="J70" s="96" t="str">
        <f t="shared" ref="J70:J133" si="2">IF(E70="Ja",((F70-G70)+(H70-I70)),"")</f>
        <v/>
      </c>
      <c r="K70" s="29" t="str">
        <f t="shared" ref="K70:K133" si="3">IFERROR(IF(J70&lt;0,J70*D70,J70*D70),"")</f>
        <v/>
      </c>
    </row>
    <row r="71" spans="1:11" x14ac:dyDescent="0.25">
      <c r="A71" s="15" t="str">
        <f>'Afrap. dec21-feb22'!A73</f>
        <v/>
      </c>
      <c r="B71" s="78" t="str">
        <f>IF(ISBLANK('Afrap. dec21-feb22'!B73),"",'Afrap. dec21-feb22'!B73)</f>
        <v/>
      </c>
      <c r="C71" s="78" t="str">
        <f>IF(ISBLANK('Afrap. dec21-feb22'!C73),"",'Afrap. dec21-feb22'!C73)</f>
        <v/>
      </c>
      <c r="D71" s="20">
        <f>IF('Afrap. dec21-feb22'!J73="Funktionær",0.75,0.9)</f>
        <v>0.9</v>
      </c>
      <c r="E71" s="16"/>
      <c r="J71" s="96" t="str">
        <f t="shared" si="2"/>
        <v/>
      </c>
      <c r="K71" s="29" t="str">
        <f t="shared" si="3"/>
        <v/>
      </c>
    </row>
    <row r="72" spans="1:11" x14ac:dyDescent="0.25">
      <c r="A72" s="15" t="str">
        <f>'Afrap. dec21-feb22'!A74</f>
        <v/>
      </c>
      <c r="B72" s="78" t="str">
        <f>IF(ISBLANK('Afrap. dec21-feb22'!B74),"",'Afrap. dec21-feb22'!B74)</f>
        <v/>
      </c>
      <c r="C72" s="78" t="str">
        <f>IF(ISBLANK('Afrap. dec21-feb22'!C74),"",'Afrap. dec21-feb22'!C74)</f>
        <v/>
      </c>
      <c r="D72" s="20">
        <f>IF('Afrap. dec21-feb22'!J74="Funktionær",0.75,0.9)</f>
        <v>0.9</v>
      </c>
      <c r="E72" s="16"/>
      <c r="J72" s="96" t="str">
        <f t="shared" si="2"/>
        <v/>
      </c>
      <c r="K72" s="29" t="str">
        <f t="shared" si="3"/>
        <v/>
      </c>
    </row>
    <row r="73" spans="1:11" x14ac:dyDescent="0.25">
      <c r="A73" s="15" t="str">
        <f>'Afrap. dec21-feb22'!A75</f>
        <v/>
      </c>
      <c r="B73" s="78" t="str">
        <f>IF(ISBLANK('Afrap. dec21-feb22'!B75),"",'Afrap. dec21-feb22'!B75)</f>
        <v/>
      </c>
      <c r="C73" s="78" t="str">
        <f>IF(ISBLANK('Afrap. dec21-feb22'!C75),"",'Afrap. dec21-feb22'!C75)</f>
        <v/>
      </c>
      <c r="D73" s="20">
        <f>IF('Afrap. dec21-feb22'!J75="Funktionær",0.75,0.9)</f>
        <v>0.9</v>
      </c>
      <c r="E73" s="16"/>
      <c r="J73" s="96" t="str">
        <f t="shared" si="2"/>
        <v/>
      </c>
      <c r="K73" s="29" t="str">
        <f t="shared" si="3"/>
        <v/>
      </c>
    </row>
    <row r="74" spans="1:11" x14ac:dyDescent="0.25">
      <c r="A74" s="15" t="str">
        <f>'Afrap. dec21-feb22'!A76</f>
        <v/>
      </c>
      <c r="B74" s="78" t="str">
        <f>IF(ISBLANK('Afrap. dec21-feb22'!B76),"",'Afrap. dec21-feb22'!B76)</f>
        <v/>
      </c>
      <c r="C74" s="78" t="str">
        <f>IF(ISBLANK('Afrap. dec21-feb22'!C76),"",'Afrap. dec21-feb22'!C76)</f>
        <v/>
      </c>
      <c r="D74" s="20">
        <f>IF('Afrap. dec21-feb22'!J76="Funktionær",0.75,0.9)</f>
        <v>0.9</v>
      </c>
      <c r="E74" s="16"/>
      <c r="J74" s="96" t="str">
        <f t="shared" si="2"/>
        <v/>
      </c>
      <c r="K74" s="29" t="str">
        <f t="shared" si="3"/>
        <v/>
      </c>
    </row>
    <row r="75" spans="1:11" x14ac:dyDescent="0.25">
      <c r="A75" s="15" t="str">
        <f>'Afrap. dec21-feb22'!A77</f>
        <v/>
      </c>
      <c r="B75" s="78" t="str">
        <f>IF(ISBLANK('Afrap. dec21-feb22'!B77),"",'Afrap. dec21-feb22'!B77)</f>
        <v/>
      </c>
      <c r="C75" s="78" t="str">
        <f>IF(ISBLANK('Afrap. dec21-feb22'!C77),"",'Afrap. dec21-feb22'!C77)</f>
        <v/>
      </c>
      <c r="D75" s="20">
        <f>IF('Afrap. dec21-feb22'!J77="Funktionær",0.75,0.9)</f>
        <v>0.9</v>
      </c>
      <c r="E75" s="16"/>
      <c r="J75" s="96" t="str">
        <f t="shared" si="2"/>
        <v/>
      </c>
      <c r="K75" s="29" t="str">
        <f t="shared" si="3"/>
        <v/>
      </c>
    </row>
    <row r="76" spans="1:11" x14ac:dyDescent="0.25">
      <c r="A76" s="15" t="str">
        <f>'Afrap. dec21-feb22'!A78</f>
        <v/>
      </c>
      <c r="B76" s="78" t="str">
        <f>IF(ISBLANK('Afrap. dec21-feb22'!B78),"",'Afrap. dec21-feb22'!B78)</f>
        <v/>
      </c>
      <c r="C76" s="78" t="str">
        <f>IF(ISBLANK('Afrap. dec21-feb22'!C78),"",'Afrap. dec21-feb22'!C78)</f>
        <v/>
      </c>
      <c r="D76" s="20">
        <f>IF('Afrap. dec21-feb22'!J78="Funktionær",0.75,0.9)</f>
        <v>0.9</v>
      </c>
      <c r="E76" s="16"/>
      <c r="J76" s="96" t="str">
        <f t="shared" si="2"/>
        <v/>
      </c>
      <c r="K76" s="29" t="str">
        <f t="shared" si="3"/>
        <v/>
      </c>
    </row>
    <row r="77" spans="1:11" x14ac:dyDescent="0.25">
      <c r="A77" s="15" t="str">
        <f>'Afrap. dec21-feb22'!A79</f>
        <v/>
      </c>
      <c r="B77" s="78" t="str">
        <f>IF(ISBLANK('Afrap. dec21-feb22'!B79),"",'Afrap. dec21-feb22'!B79)</f>
        <v/>
      </c>
      <c r="C77" s="78" t="str">
        <f>IF(ISBLANK('Afrap. dec21-feb22'!C79),"",'Afrap. dec21-feb22'!C79)</f>
        <v/>
      </c>
      <c r="D77" s="20">
        <f>IF('Afrap. dec21-feb22'!J79="Funktionær",0.75,0.9)</f>
        <v>0.9</v>
      </c>
      <c r="E77" s="16"/>
      <c r="J77" s="96" t="str">
        <f t="shared" si="2"/>
        <v/>
      </c>
      <c r="K77" s="29" t="str">
        <f t="shared" si="3"/>
        <v/>
      </c>
    </row>
    <row r="78" spans="1:11" x14ac:dyDescent="0.25">
      <c r="A78" s="15" t="str">
        <f>'Afrap. dec21-feb22'!A80</f>
        <v/>
      </c>
      <c r="B78" s="78" t="str">
        <f>IF(ISBLANK('Afrap. dec21-feb22'!B80),"",'Afrap. dec21-feb22'!B80)</f>
        <v/>
      </c>
      <c r="C78" s="78" t="str">
        <f>IF(ISBLANK('Afrap. dec21-feb22'!C80),"",'Afrap. dec21-feb22'!C80)</f>
        <v/>
      </c>
      <c r="D78" s="20">
        <f>IF('Afrap. dec21-feb22'!J80="Funktionær",0.75,0.9)</f>
        <v>0.9</v>
      </c>
      <c r="E78" s="16"/>
      <c r="J78" s="96" t="str">
        <f t="shared" si="2"/>
        <v/>
      </c>
      <c r="K78" s="29" t="str">
        <f t="shared" si="3"/>
        <v/>
      </c>
    </row>
    <row r="79" spans="1:11" x14ac:dyDescent="0.25">
      <c r="A79" s="15" t="str">
        <f>'Afrap. dec21-feb22'!A81</f>
        <v/>
      </c>
      <c r="B79" s="78" t="str">
        <f>IF(ISBLANK('Afrap. dec21-feb22'!B81),"",'Afrap. dec21-feb22'!B81)</f>
        <v/>
      </c>
      <c r="C79" s="78" t="str">
        <f>IF(ISBLANK('Afrap. dec21-feb22'!C81),"",'Afrap. dec21-feb22'!C81)</f>
        <v/>
      </c>
      <c r="D79" s="20">
        <f>IF('Afrap. dec21-feb22'!J81="Funktionær",0.75,0.9)</f>
        <v>0.9</v>
      </c>
      <c r="E79" s="16"/>
      <c r="J79" s="96" t="str">
        <f t="shared" si="2"/>
        <v/>
      </c>
      <c r="K79" s="29" t="str">
        <f t="shared" si="3"/>
        <v/>
      </c>
    </row>
    <row r="80" spans="1:11" x14ac:dyDescent="0.25">
      <c r="A80" s="15" t="str">
        <f>'Afrap. dec21-feb22'!A82</f>
        <v/>
      </c>
      <c r="B80" s="78" t="str">
        <f>IF(ISBLANK('Afrap. dec21-feb22'!B82),"",'Afrap. dec21-feb22'!B82)</f>
        <v/>
      </c>
      <c r="C80" s="78" t="str">
        <f>IF(ISBLANK('Afrap. dec21-feb22'!C82),"",'Afrap. dec21-feb22'!C82)</f>
        <v/>
      </c>
      <c r="D80" s="20">
        <f>IF('Afrap. dec21-feb22'!J82="Funktionær",0.75,0.9)</f>
        <v>0.9</v>
      </c>
      <c r="E80" s="16"/>
      <c r="J80" s="96" t="str">
        <f t="shared" si="2"/>
        <v/>
      </c>
      <c r="K80" s="29" t="str">
        <f t="shared" si="3"/>
        <v/>
      </c>
    </row>
    <row r="81" spans="1:11" x14ac:dyDescent="0.25">
      <c r="A81" s="15" t="str">
        <f>'Afrap. dec21-feb22'!A83</f>
        <v/>
      </c>
      <c r="B81" s="78" t="str">
        <f>IF(ISBLANK('Afrap. dec21-feb22'!B83),"",'Afrap. dec21-feb22'!B83)</f>
        <v/>
      </c>
      <c r="C81" s="78" t="str">
        <f>IF(ISBLANK('Afrap. dec21-feb22'!C83),"",'Afrap. dec21-feb22'!C83)</f>
        <v/>
      </c>
      <c r="D81" s="20">
        <f>IF('Afrap. dec21-feb22'!J83="Funktionær",0.75,0.9)</f>
        <v>0.9</v>
      </c>
      <c r="E81" s="16"/>
      <c r="J81" s="96" t="str">
        <f t="shared" si="2"/>
        <v/>
      </c>
      <c r="K81" s="29" t="str">
        <f t="shared" si="3"/>
        <v/>
      </c>
    </row>
    <row r="82" spans="1:11" x14ac:dyDescent="0.25">
      <c r="A82" s="15" t="str">
        <f>'Afrap. dec21-feb22'!A84</f>
        <v/>
      </c>
      <c r="B82" s="78" t="str">
        <f>IF(ISBLANK('Afrap. dec21-feb22'!B84),"",'Afrap. dec21-feb22'!B84)</f>
        <v/>
      </c>
      <c r="C82" s="78" t="str">
        <f>IF(ISBLANK('Afrap. dec21-feb22'!C84),"",'Afrap. dec21-feb22'!C84)</f>
        <v/>
      </c>
      <c r="D82" s="20">
        <f>IF('Afrap. dec21-feb22'!J84="Funktionær",0.75,0.9)</f>
        <v>0.9</v>
      </c>
      <c r="E82" s="16"/>
      <c r="J82" s="96" t="str">
        <f t="shared" si="2"/>
        <v/>
      </c>
      <c r="K82" s="29" t="str">
        <f t="shared" si="3"/>
        <v/>
      </c>
    </row>
    <row r="83" spans="1:11" x14ac:dyDescent="0.25">
      <c r="A83" s="15" t="str">
        <f>'Afrap. dec21-feb22'!A85</f>
        <v/>
      </c>
      <c r="B83" s="78" t="str">
        <f>IF(ISBLANK('Afrap. dec21-feb22'!B85),"",'Afrap. dec21-feb22'!B85)</f>
        <v/>
      </c>
      <c r="C83" s="78" t="str">
        <f>IF(ISBLANK('Afrap. dec21-feb22'!C85),"",'Afrap. dec21-feb22'!C85)</f>
        <v/>
      </c>
      <c r="D83" s="20">
        <f>IF('Afrap. dec21-feb22'!J85="Funktionær",0.75,0.9)</f>
        <v>0.9</v>
      </c>
      <c r="E83" s="16"/>
      <c r="J83" s="96" t="str">
        <f t="shared" si="2"/>
        <v/>
      </c>
      <c r="K83" s="29" t="str">
        <f t="shared" si="3"/>
        <v/>
      </c>
    </row>
    <row r="84" spans="1:11" x14ac:dyDescent="0.25">
      <c r="A84" s="15" t="str">
        <f>'Afrap. dec21-feb22'!A86</f>
        <v/>
      </c>
      <c r="B84" s="78" t="str">
        <f>IF(ISBLANK('Afrap. dec21-feb22'!B86),"",'Afrap. dec21-feb22'!B86)</f>
        <v/>
      </c>
      <c r="C84" s="78" t="str">
        <f>IF(ISBLANK('Afrap. dec21-feb22'!C86),"",'Afrap. dec21-feb22'!C86)</f>
        <v/>
      </c>
      <c r="D84" s="20">
        <f>IF('Afrap. dec21-feb22'!J86="Funktionær",0.75,0.9)</f>
        <v>0.9</v>
      </c>
      <c r="E84" s="16"/>
      <c r="J84" s="96" t="str">
        <f t="shared" si="2"/>
        <v/>
      </c>
      <c r="K84" s="29" t="str">
        <f t="shared" si="3"/>
        <v/>
      </c>
    </row>
    <row r="85" spans="1:11" x14ac:dyDescent="0.25">
      <c r="A85" s="15" t="str">
        <f>'Afrap. dec21-feb22'!A87</f>
        <v/>
      </c>
      <c r="B85" s="78" t="str">
        <f>IF(ISBLANK('Afrap. dec21-feb22'!B87),"",'Afrap. dec21-feb22'!B87)</f>
        <v/>
      </c>
      <c r="C85" s="78" t="str">
        <f>IF(ISBLANK('Afrap. dec21-feb22'!C87),"",'Afrap. dec21-feb22'!C87)</f>
        <v/>
      </c>
      <c r="D85" s="20">
        <f>IF('Afrap. dec21-feb22'!J87="Funktionær",0.75,0.9)</f>
        <v>0.9</v>
      </c>
      <c r="E85" s="16"/>
      <c r="J85" s="96" t="str">
        <f t="shared" si="2"/>
        <v/>
      </c>
      <c r="K85" s="29" t="str">
        <f t="shared" si="3"/>
        <v/>
      </c>
    </row>
    <row r="86" spans="1:11" x14ac:dyDescent="0.25">
      <c r="A86" s="15" t="str">
        <f>'Afrap. dec21-feb22'!A88</f>
        <v/>
      </c>
      <c r="B86" s="78" t="str">
        <f>IF(ISBLANK('Afrap. dec21-feb22'!B88),"",'Afrap. dec21-feb22'!B88)</f>
        <v/>
      </c>
      <c r="C86" s="78" t="str">
        <f>IF(ISBLANK('Afrap. dec21-feb22'!C88),"",'Afrap. dec21-feb22'!C88)</f>
        <v/>
      </c>
      <c r="D86" s="20">
        <f>IF('Afrap. dec21-feb22'!J88="Funktionær",0.75,0.9)</f>
        <v>0.9</v>
      </c>
      <c r="E86" s="16"/>
      <c r="J86" s="96" t="str">
        <f t="shared" si="2"/>
        <v/>
      </c>
      <c r="K86" s="29" t="str">
        <f t="shared" si="3"/>
        <v/>
      </c>
    </row>
    <row r="87" spans="1:11" x14ac:dyDescent="0.25">
      <c r="A87" s="15" t="str">
        <f>'Afrap. dec21-feb22'!A89</f>
        <v/>
      </c>
      <c r="B87" s="78" t="str">
        <f>IF(ISBLANK('Afrap. dec21-feb22'!B89),"",'Afrap. dec21-feb22'!B89)</f>
        <v/>
      </c>
      <c r="C87" s="78" t="str">
        <f>IF(ISBLANK('Afrap. dec21-feb22'!C89),"",'Afrap. dec21-feb22'!C89)</f>
        <v/>
      </c>
      <c r="D87" s="20">
        <f>IF('Afrap. dec21-feb22'!J89="Funktionær",0.75,0.9)</f>
        <v>0.9</v>
      </c>
      <c r="E87" s="16"/>
      <c r="J87" s="96" t="str">
        <f t="shared" si="2"/>
        <v/>
      </c>
      <c r="K87" s="29" t="str">
        <f t="shared" si="3"/>
        <v/>
      </c>
    </row>
    <row r="88" spans="1:11" x14ac:dyDescent="0.25">
      <c r="A88" s="15" t="str">
        <f>'Afrap. dec21-feb22'!A90</f>
        <v/>
      </c>
      <c r="B88" s="78" t="str">
        <f>IF(ISBLANK('Afrap. dec21-feb22'!B90),"",'Afrap. dec21-feb22'!B90)</f>
        <v/>
      </c>
      <c r="C88" s="78" t="str">
        <f>IF(ISBLANK('Afrap. dec21-feb22'!C90),"",'Afrap. dec21-feb22'!C90)</f>
        <v/>
      </c>
      <c r="D88" s="20">
        <f>IF('Afrap. dec21-feb22'!J90="Funktionær",0.75,0.9)</f>
        <v>0.9</v>
      </c>
      <c r="E88" s="16"/>
      <c r="J88" s="96" t="str">
        <f t="shared" si="2"/>
        <v/>
      </c>
      <c r="K88" s="29" t="str">
        <f t="shared" si="3"/>
        <v/>
      </c>
    </row>
    <row r="89" spans="1:11" x14ac:dyDescent="0.25">
      <c r="A89" s="15" t="str">
        <f>'Afrap. dec21-feb22'!A91</f>
        <v/>
      </c>
      <c r="B89" s="78" t="str">
        <f>IF(ISBLANK('Afrap. dec21-feb22'!B91),"",'Afrap. dec21-feb22'!B91)</f>
        <v/>
      </c>
      <c r="C89" s="78" t="str">
        <f>IF(ISBLANK('Afrap. dec21-feb22'!C91),"",'Afrap. dec21-feb22'!C91)</f>
        <v/>
      </c>
      <c r="D89" s="20">
        <f>IF('Afrap. dec21-feb22'!J91="Funktionær",0.75,0.9)</f>
        <v>0.9</v>
      </c>
      <c r="E89" s="16"/>
      <c r="J89" s="96" t="str">
        <f t="shared" si="2"/>
        <v/>
      </c>
      <c r="K89" s="29" t="str">
        <f t="shared" si="3"/>
        <v/>
      </c>
    </row>
    <row r="90" spans="1:11" x14ac:dyDescent="0.25">
      <c r="A90" s="15" t="str">
        <f>'Afrap. dec21-feb22'!A92</f>
        <v/>
      </c>
      <c r="B90" s="78" t="str">
        <f>IF(ISBLANK('Afrap. dec21-feb22'!B92),"",'Afrap. dec21-feb22'!B92)</f>
        <v/>
      </c>
      <c r="C90" s="78" t="str">
        <f>IF(ISBLANK('Afrap. dec21-feb22'!C92),"",'Afrap. dec21-feb22'!C92)</f>
        <v/>
      </c>
      <c r="D90" s="20">
        <f>IF('Afrap. dec21-feb22'!J92="Funktionær",0.75,0.9)</f>
        <v>0.9</v>
      </c>
      <c r="E90" s="16"/>
      <c r="J90" s="96" t="str">
        <f t="shared" si="2"/>
        <v/>
      </c>
      <c r="K90" s="29" t="str">
        <f t="shared" si="3"/>
        <v/>
      </c>
    </row>
    <row r="91" spans="1:11" x14ac:dyDescent="0.25">
      <c r="A91" s="15" t="str">
        <f>'Afrap. dec21-feb22'!A93</f>
        <v/>
      </c>
      <c r="B91" s="78" t="str">
        <f>IF(ISBLANK('Afrap. dec21-feb22'!B93),"",'Afrap. dec21-feb22'!B93)</f>
        <v/>
      </c>
      <c r="C91" s="78" t="str">
        <f>IF(ISBLANK('Afrap. dec21-feb22'!C93),"",'Afrap. dec21-feb22'!C93)</f>
        <v/>
      </c>
      <c r="D91" s="20">
        <f>IF('Afrap. dec21-feb22'!J93="Funktionær",0.75,0.9)</f>
        <v>0.9</v>
      </c>
      <c r="E91" s="16"/>
      <c r="J91" s="96" t="str">
        <f t="shared" si="2"/>
        <v/>
      </c>
      <c r="K91" s="29" t="str">
        <f t="shared" si="3"/>
        <v/>
      </c>
    </row>
    <row r="92" spans="1:11" x14ac:dyDescent="0.25">
      <c r="A92" s="15" t="str">
        <f>'Afrap. dec21-feb22'!A94</f>
        <v/>
      </c>
      <c r="B92" s="78" t="str">
        <f>IF(ISBLANK('Afrap. dec21-feb22'!B94),"",'Afrap. dec21-feb22'!B94)</f>
        <v/>
      </c>
      <c r="C92" s="78" t="str">
        <f>IF(ISBLANK('Afrap. dec21-feb22'!C94),"",'Afrap. dec21-feb22'!C94)</f>
        <v/>
      </c>
      <c r="D92" s="20">
        <f>IF('Afrap. dec21-feb22'!J94="Funktionær",0.75,0.9)</f>
        <v>0.9</v>
      </c>
      <c r="E92" s="16"/>
      <c r="J92" s="96" t="str">
        <f t="shared" si="2"/>
        <v/>
      </c>
      <c r="K92" s="29" t="str">
        <f t="shared" si="3"/>
        <v/>
      </c>
    </row>
    <row r="93" spans="1:11" x14ac:dyDescent="0.25">
      <c r="A93" s="15" t="str">
        <f>'Afrap. dec21-feb22'!A95</f>
        <v/>
      </c>
      <c r="B93" s="78" t="str">
        <f>IF(ISBLANK('Afrap. dec21-feb22'!B95),"",'Afrap. dec21-feb22'!B95)</f>
        <v/>
      </c>
      <c r="C93" s="78" t="str">
        <f>IF(ISBLANK('Afrap. dec21-feb22'!C95),"",'Afrap. dec21-feb22'!C95)</f>
        <v/>
      </c>
      <c r="D93" s="20">
        <f>IF('Afrap. dec21-feb22'!J95="Funktionær",0.75,0.9)</f>
        <v>0.9</v>
      </c>
      <c r="E93" s="16"/>
      <c r="J93" s="96" t="str">
        <f t="shared" si="2"/>
        <v/>
      </c>
      <c r="K93" s="29" t="str">
        <f t="shared" si="3"/>
        <v/>
      </c>
    </row>
    <row r="94" spans="1:11" x14ac:dyDescent="0.25">
      <c r="A94" s="15" t="str">
        <f>'Afrap. dec21-feb22'!A96</f>
        <v/>
      </c>
      <c r="B94" s="78" t="str">
        <f>IF(ISBLANK('Afrap. dec21-feb22'!B96),"",'Afrap. dec21-feb22'!B96)</f>
        <v/>
      </c>
      <c r="C94" s="78" t="str">
        <f>IF(ISBLANK('Afrap. dec21-feb22'!C96),"",'Afrap. dec21-feb22'!C96)</f>
        <v/>
      </c>
      <c r="D94" s="20">
        <f>IF('Afrap. dec21-feb22'!J96="Funktionær",0.75,0.9)</f>
        <v>0.9</v>
      </c>
      <c r="E94" s="16"/>
      <c r="J94" s="96" t="str">
        <f t="shared" si="2"/>
        <v/>
      </c>
      <c r="K94" s="29" t="str">
        <f t="shared" si="3"/>
        <v/>
      </c>
    </row>
    <row r="95" spans="1:11" x14ac:dyDescent="0.25">
      <c r="A95" s="15" t="str">
        <f>'Afrap. dec21-feb22'!A97</f>
        <v/>
      </c>
      <c r="B95" s="78" t="str">
        <f>IF(ISBLANK('Afrap. dec21-feb22'!B97),"",'Afrap. dec21-feb22'!B97)</f>
        <v/>
      </c>
      <c r="C95" s="78" t="str">
        <f>IF(ISBLANK('Afrap. dec21-feb22'!C97),"",'Afrap. dec21-feb22'!C97)</f>
        <v/>
      </c>
      <c r="D95" s="20">
        <f>IF('Afrap. dec21-feb22'!J97="Funktionær",0.75,0.9)</f>
        <v>0.9</v>
      </c>
      <c r="E95" s="16"/>
      <c r="J95" s="96" t="str">
        <f t="shared" si="2"/>
        <v/>
      </c>
      <c r="K95" s="29" t="str">
        <f t="shared" si="3"/>
        <v/>
      </c>
    </row>
    <row r="96" spans="1:11" x14ac:dyDescent="0.25">
      <c r="A96" s="15" t="str">
        <f>'Afrap. dec21-feb22'!A98</f>
        <v/>
      </c>
      <c r="B96" s="78" t="str">
        <f>IF(ISBLANK('Afrap. dec21-feb22'!B98),"",'Afrap. dec21-feb22'!B98)</f>
        <v/>
      </c>
      <c r="C96" s="78" t="str">
        <f>IF(ISBLANK('Afrap. dec21-feb22'!C98),"",'Afrap. dec21-feb22'!C98)</f>
        <v/>
      </c>
      <c r="D96" s="20">
        <f>IF('Afrap. dec21-feb22'!J98="Funktionær",0.75,0.9)</f>
        <v>0.9</v>
      </c>
      <c r="E96" s="16"/>
      <c r="J96" s="96" t="str">
        <f t="shared" si="2"/>
        <v/>
      </c>
      <c r="K96" s="29" t="str">
        <f t="shared" si="3"/>
        <v/>
      </c>
    </row>
    <row r="97" spans="1:11" x14ac:dyDescent="0.25">
      <c r="A97" s="15" t="str">
        <f>'Afrap. dec21-feb22'!A99</f>
        <v/>
      </c>
      <c r="B97" s="78" t="str">
        <f>IF(ISBLANK('Afrap. dec21-feb22'!B99),"",'Afrap. dec21-feb22'!B99)</f>
        <v/>
      </c>
      <c r="C97" s="78" t="str">
        <f>IF(ISBLANK('Afrap. dec21-feb22'!C99),"",'Afrap. dec21-feb22'!C99)</f>
        <v/>
      </c>
      <c r="D97" s="20">
        <f>IF('Afrap. dec21-feb22'!J99="Funktionær",0.75,0.9)</f>
        <v>0.9</v>
      </c>
      <c r="E97" s="16"/>
      <c r="J97" s="96" t="str">
        <f t="shared" si="2"/>
        <v/>
      </c>
      <c r="K97" s="29" t="str">
        <f t="shared" si="3"/>
        <v/>
      </c>
    </row>
    <row r="98" spans="1:11" x14ac:dyDescent="0.25">
      <c r="A98" s="15" t="str">
        <f>'Afrap. dec21-feb22'!A100</f>
        <v/>
      </c>
      <c r="B98" s="78" t="str">
        <f>IF(ISBLANK('Afrap. dec21-feb22'!B100),"",'Afrap. dec21-feb22'!B100)</f>
        <v/>
      </c>
      <c r="C98" s="78" t="str">
        <f>IF(ISBLANK('Afrap. dec21-feb22'!C100),"",'Afrap. dec21-feb22'!C100)</f>
        <v/>
      </c>
      <c r="D98" s="20">
        <f>IF('Afrap. dec21-feb22'!J100="Funktionær",0.75,0.9)</f>
        <v>0.9</v>
      </c>
      <c r="E98" s="16"/>
      <c r="J98" s="96" t="str">
        <f t="shared" si="2"/>
        <v/>
      </c>
      <c r="K98" s="29" t="str">
        <f t="shared" si="3"/>
        <v/>
      </c>
    </row>
    <row r="99" spans="1:11" x14ac:dyDescent="0.25">
      <c r="A99" s="15" t="str">
        <f>'Afrap. dec21-feb22'!A101</f>
        <v/>
      </c>
      <c r="B99" s="78" t="str">
        <f>IF(ISBLANK('Afrap. dec21-feb22'!B101),"",'Afrap. dec21-feb22'!B101)</f>
        <v/>
      </c>
      <c r="C99" s="78" t="str">
        <f>IF(ISBLANK('Afrap. dec21-feb22'!C101),"",'Afrap. dec21-feb22'!C101)</f>
        <v/>
      </c>
      <c r="D99" s="20">
        <f>IF('Afrap. dec21-feb22'!J101="Funktionær",0.75,0.9)</f>
        <v>0.9</v>
      </c>
      <c r="E99" s="16"/>
      <c r="J99" s="96" t="str">
        <f t="shared" si="2"/>
        <v/>
      </c>
      <c r="K99" s="29" t="str">
        <f t="shared" si="3"/>
        <v/>
      </c>
    </row>
    <row r="100" spans="1:11" x14ac:dyDescent="0.25">
      <c r="A100" s="15" t="str">
        <f>'Afrap. dec21-feb22'!A102</f>
        <v/>
      </c>
      <c r="B100" s="78" t="str">
        <f>IF(ISBLANK('Afrap. dec21-feb22'!B102),"",'Afrap. dec21-feb22'!B102)</f>
        <v/>
      </c>
      <c r="C100" s="78" t="str">
        <f>IF(ISBLANK('Afrap. dec21-feb22'!C102),"",'Afrap. dec21-feb22'!C102)</f>
        <v/>
      </c>
      <c r="D100" s="20">
        <f>IF('Afrap. dec21-feb22'!J102="Funktionær",0.75,0.9)</f>
        <v>0.9</v>
      </c>
      <c r="E100" s="16"/>
      <c r="J100" s="96" t="str">
        <f t="shared" si="2"/>
        <v/>
      </c>
      <c r="K100" s="29" t="str">
        <f t="shared" si="3"/>
        <v/>
      </c>
    </row>
    <row r="101" spans="1:11" x14ac:dyDescent="0.25">
      <c r="A101" s="15" t="str">
        <f>'Afrap. dec21-feb22'!A103</f>
        <v/>
      </c>
      <c r="B101" s="78" t="str">
        <f>IF(ISBLANK('Afrap. dec21-feb22'!B103),"",'Afrap. dec21-feb22'!B103)</f>
        <v/>
      </c>
      <c r="C101" s="78" t="str">
        <f>IF(ISBLANK('Afrap. dec21-feb22'!C103),"",'Afrap. dec21-feb22'!C103)</f>
        <v/>
      </c>
      <c r="D101" s="20">
        <f>IF('Afrap. dec21-feb22'!J103="Funktionær",0.75,0.9)</f>
        <v>0.9</v>
      </c>
      <c r="E101" s="16"/>
      <c r="J101" s="96" t="str">
        <f t="shared" si="2"/>
        <v/>
      </c>
      <c r="K101" s="29" t="str">
        <f t="shared" si="3"/>
        <v/>
      </c>
    </row>
    <row r="102" spans="1:11" x14ac:dyDescent="0.25">
      <c r="A102" s="15" t="str">
        <f>'Afrap. dec21-feb22'!A104</f>
        <v/>
      </c>
      <c r="B102" s="78" t="str">
        <f>IF(ISBLANK('Afrap. dec21-feb22'!B104),"",'Afrap. dec21-feb22'!B104)</f>
        <v/>
      </c>
      <c r="C102" s="78" t="str">
        <f>IF(ISBLANK('Afrap. dec21-feb22'!C104),"",'Afrap. dec21-feb22'!C104)</f>
        <v/>
      </c>
      <c r="D102" s="20">
        <f>IF('Afrap. dec21-feb22'!J104="Funktionær",0.75,0.9)</f>
        <v>0.9</v>
      </c>
      <c r="E102" s="16"/>
      <c r="J102" s="96" t="str">
        <f t="shared" si="2"/>
        <v/>
      </c>
      <c r="K102" s="29" t="str">
        <f t="shared" si="3"/>
        <v/>
      </c>
    </row>
    <row r="103" spans="1:11" x14ac:dyDescent="0.25">
      <c r="A103" s="15" t="str">
        <f>'Afrap. dec21-feb22'!A105</f>
        <v/>
      </c>
      <c r="B103" s="78" t="str">
        <f>IF(ISBLANK('Afrap. dec21-feb22'!B105),"",'Afrap. dec21-feb22'!B105)</f>
        <v/>
      </c>
      <c r="C103" s="78" t="str">
        <f>IF(ISBLANK('Afrap. dec21-feb22'!C105),"",'Afrap. dec21-feb22'!C105)</f>
        <v/>
      </c>
      <c r="D103" s="20">
        <f>IF('Afrap. dec21-feb22'!J105="Funktionær",0.75,0.9)</f>
        <v>0.9</v>
      </c>
      <c r="E103" s="16"/>
      <c r="J103" s="96" t="str">
        <f t="shared" si="2"/>
        <v/>
      </c>
      <c r="K103" s="29" t="str">
        <f t="shared" si="3"/>
        <v/>
      </c>
    </row>
    <row r="104" spans="1:11" x14ac:dyDescent="0.25">
      <c r="A104" s="15" t="str">
        <f>'Afrap. dec21-feb22'!A106</f>
        <v/>
      </c>
      <c r="B104" s="78" t="str">
        <f>IF(ISBLANK('Afrap. dec21-feb22'!B106),"",'Afrap. dec21-feb22'!B106)</f>
        <v/>
      </c>
      <c r="C104" s="78" t="str">
        <f>IF(ISBLANK('Afrap. dec21-feb22'!C106),"",'Afrap. dec21-feb22'!C106)</f>
        <v/>
      </c>
      <c r="D104" s="20">
        <f>IF('Afrap. dec21-feb22'!J106="Funktionær",0.75,0.9)</f>
        <v>0.9</v>
      </c>
      <c r="E104" s="16"/>
      <c r="J104" s="96" t="str">
        <f t="shared" si="2"/>
        <v/>
      </c>
      <c r="K104" s="29" t="str">
        <f t="shared" si="3"/>
        <v/>
      </c>
    </row>
    <row r="105" spans="1:11" x14ac:dyDescent="0.25">
      <c r="A105" s="15" t="str">
        <f>'Afrap. dec21-feb22'!A107</f>
        <v/>
      </c>
      <c r="B105" s="78" t="str">
        <f>IF(ISBLANK('Afrap. dec21-feb22'!B107),"",'Afrap. dec21-feb22'!B107)</f>
        <v/>
      </c>
      <c r="C105" s="78" t="str">
        <f>IF(ISBLANK('Afrap. dec21-feb22'!C107),"",'Afrap. dec21-feb22'!C107)</f>
        <v/>
      </c>
      <c r="D105" s="20">
        <f>IF('Afrap. dec21-feb22'!J107="Funktionær",0.75,0.9)</f>
        <v>0.9</v>
      </c>
      <c r="E105" s="16"/>
      <c r="J105" s="96" t="str">
        <f t="shared" si="2"/>
        <v/>
      </c>
      <c r="K105" s="29" t="str">
        <f t="shared" si="3"/>
        <v/>
      </c>
    </row>
    <row r="106" spans="1:11" x14ac:dyDescent="0.25">
      <c r="A106" s="15" t="str">
        <f>'Afrap. dec21-feb22'!A108</f>
        <v/>
      </c>
      <c r="B106" s="78" t="str">
        <f>IF(ISBLANK('Afrap. dec21-feb22'!B108),"",'Afrap. dec21-feb22'!B108)</f>
        <v/>
      </c>
      <c r="C106" s="78" t="str">
        <f>IF(ISBLANK('Afrap. dec21-feb22'!C108),"",'Afrap. dec21-feb22'!C108)</f>
        <v/>
      </c>
      <c r="D106" s="20">
        <f>IF('Afrap. dec21-feb22'!J108="Funktionær",0.75,0.9)</f>
        <v>0.9</v>
      </c>
      <c r="E106" s="16"/>
      <c r="J106" s="96" t="str">
        <f t="shared" si="2"/>
        <v/>
      </c>
      <c r="K106" s="29" t="str">
        <f t="shared" si="3"/>
        <v/>
      </c>
    </row>
    <row r="107" spans="1:11" x14ac:dyDescent="0.25">
      <c r="A107" s="15" t="str">
        <f>'Afrap. dec21-feb22'!A109</f>
        <v/>
      </c>
      <c r="B107" s="78" t="str">
        <f>IF(ISBLANK('Afrap. dec21-feb22'!B109),"",'Afrap. dec21-feb22'!B109)</f>
        <v/>
      </c>
      <c r="C107" s="78" t="str">
        <f>IF(ISBLANK('Afrap. dec21-feb22'!C109),"",'Afrap. dec21-feb22'!C109)</f>
        <v/>
      </c>
      <c r="D107" s="20">
        <f>IF('Afrap. dec21-feb22'!J109="Funktionær",0.75,0.9)</f>
        <v>0.9</v>
      </c>
      <c r="E107" s="16"/>
      <c r="J107" s="96" t="str">
        <f t="shared" si="2"/>
        <v/>
      </c>
      <c r="K107" s="29" t="str">
        <f t="shared" si="3"/>
        <v/>
      </c>
    </row>
    <row r="108" spans="1:11" x14ac:dyDescent="0.25">
      <c r="A108" s="15" t="str">
        <f>'Afrap. dec21-feb22'!A110</f>
        <v/>
      </c>
      <c r="B108" s="78" t="str">
        <f>IF(ISBLANK('Afrap. dec21-feb22'!B110),"",'Afrap. dec21-feb22'!B110)</f>
        <v/>
      </c>
      <c r="C108" s="78" t="str">
        <f>IF(ISBLANK('Afrap. dec21-feb22'!C110),"",'Afrap. dec21-feb22'!C110)</f>
        <v/>
      </c>
      <c r="D108" s="20">
        <f>IF('Afrap. dec21-feb22'!J110="Funktionær",0.75,0.9)</f>
        <v>0.9</v>
      </c>
      <c r="E108" s="16"/>
      <c r="J108" s="96" t="str">
        <f t="shared" si="2"/>
        <v/>
      </c>
      <c r="K108" s="29" t="str">
        <f t="shared" si="3"/>
        <v/>
      </c>
    </row>
    <row r="109" spans="1:11" x14ac:dyDescent="0.25">
      <c r="A109" s="15" t="str">
        <f>'Afrap. dec21-feb22'!A111</f>
        <v/>
      </c>
      <c r="B109" s="78" t="str">
        <f>IF(ISBLANK('Afrap. dec21-feb22'!B111),"",'Afrap. dec21-feb22'!B111)</f>
        <v/>
      </c>
      <c r="C109" s="78" t="str">
        <f>IF(ISBLANK('Afrap. dec21-feb22'!C111),"",'Afrap. dec21-feb22'!C111)</f>
        <v/>
      </c>
      <c r="D109" s="20">
        <f>IF('Afrap. dec21-feb22'!J111="Funktionær",0.75,0.9)</f>
        <v>0.9</v>
      </c>
      <c r="E109" s="16"/>
      <c r="J109" s="96" t="str">
        <f t="shared" si="2"/>
        <v/>
      </c>
      <c r="K109" s="29" t="str">
        <f t="shared" si="3"/>
        <v/>
      </c>
    </row>
    <row r="110" spans="1:11" x14ac:dyDescent="0.25">
      <c r="A110" s="15" t="str">
        <f>'Afrap. dec21-feb22'!A112</f>
        <v/>
      </c>
      <c r="B110" s="78" t="str">
        <f>IF(ISBLANK('Afrap. dec21-feb22'!B112),"",'Afrap. dec21-feb22'!B112)</f>
        <v/>
      </c>
      <c r="C110" s="78" t="str">
        <f>IF(ISBLANK('Afrap. dec21-feb22'!C112),"",'Afrap. dec21-feb22'!C112)</f>
        <v/>
      </c>
      <c r="D110" s="20">
        <f>IF('Afrap. dec21-feb22'!J112="Funktionær",0.75,0.9)</f>
        <v>0.9</v>
      </c>
      <c r="E110" s="16"/>
      <c r="J110" s="96" t="str">
        <f t="shared" si="2"/>
        <v/>
      </c>
      <c r="K110" s="29" t="str">
        <f t="shared" si="3"/>
        <v/>
      </c>
    </row>
    <row r="111" spans="1:11" x14ac:dyDescent="0.25">
      <c r="A111" s="15" t="str">
        <f>'Afrap. dec21-feb22'!A113</f>
        <v/>
      </c>
      <c r="B111" s="78" t="str">
        <f>IF(ISBLANK('Afrap. dec21-feb22'!B113),"",'Afrap. dec21-feb22'!B113)</f>
        <v/>
      </c>
      <c r="C111" s="78" t="str">
        <f>IF(ISBLANK('Afrap. dec21-feb22'!C113),"",'Afrap. dec21-feb22'!C113)</f>
        <v/>
      </c>
      <c r="D111" s="20">
        <f>IF('Afrap. dec21-feb22'!J113="Funktionær",0.75,0.9)</f>
        <v>0.9</v>
      </c>
      <c r="E111" s="16"/>
      <c r="J111" s="96" t="str">
        <f t="shared" si="2"/>
        <v/>
      </c>
      <c r="K111" s="29" t="str">
        <f t="shared" si="3"/>
        <v/>
      </c>
    </row>
    <row r="112" spans="1:11" x14ac:dyDescent="0.25">
      <c r="A112" s="15" t="str">
        <f>'Afrap. dec21-feb22'!A114</f>
        <v/>
      </c>
      <c r="B112" s="78" t="str">
        <f>IF(ISBLANK('Afrap. dec21-feb22'!B114),"",'Afrap. dec21-feb22'!B114)</f>
        <v/>
      </c>
      <c r="C112" s="78" t="str">
        <f>IF(ISBLANK('Afrap. dec21-feb22'!C114),"",'Afrap. dec21-feb22'!C114)</f>
        <v/>
      </c>
      <c r="D112" s="20">
        <f>IF('Afrap. dec21-feb22'!J114="Funktionær",0.75,0.9)</f>
        <v>0.9</v>
      </c>
      <c r="E112" s="16"/>
      <c r="J112" s="96" t="str">
        <f t="shared" si="2"/>
        <v/>
      </c>
      <c r="K112" s="29" t="str">
        <f t="shared" si="3"/>
        <v/>
      </c>
    </row>
    <row r="113" spans="1:11" x14ac:dyDescent="0.25">
      <c r="A113" s="15" t="str">
        <f>'Afrap. dec21-feb22'!A115</f>
        <v/>
      </c>
      <c r="B113" s="78" t="str">
        <f>IF(ISBLANK('Afrap. dec21-feb22'!B115),"",'Afrap. dec21-feb22'!B115)</f>
        <v/>
      </c>
      <c r="C113" s="78" t="str">
        <f>IF(ISBLANK('Afrap. dec21-feb22'!C115),"",'Afrap. dec21-feb22'!C115)</f>
        <v/>
      </c>
      <c r="D113" s="20">
        <f>IF('Afrap. dec21-feb22'!J115="Funktionær",0.75,0.9)</f>
        <v>0.9</v>
      </c>
      <c r="E113" s="16"/>
      <c r="J113" s="96" t="str">
        <f t="shared" si="2"/>
        <v/>
      </c>
      <c r="K113" s="29" t="str">
        <f t="shared" si="3"/>
        <v/>
      </c>
    </row>
    <row r="114" spans="1:11" x14ac:dyDescent="0.25">
      <c r="A114" s="15" t="str">
        <f>'Afrap. dec21-feb22'!A116</f>
        <v/>
      </c>
      <c r="B114" s="78" t="str">
        <f>IF(ISBLANK('Afrap. dec21-feb22'!B116),"",'Afrap. dec21-feb22'!B116)</f>
        <v/>
      </c>
      <c r="C114" s="78" t="str">
        <f>IF(ISBLANK('Afrap. dec21-feb22'!C116),"",'Afrap. dec21-feb22'!C116)</f>
        <v/>
      </c>
      <c r="D114" s="20">
        <f>IF('Afrap. dec21-feb22'!J116="Funktionær",0.75,0.9)</f>
        <v>0.9</v>
      </c>
      <c r="E114" s="16"/>
      <c r="J114" s="96" t="str">
        <f t="shared" si="2"/>
        <v/>
      </c>
      <c r="K114" s="29" t="str">
        <f t="shared" si="3"/>
        <v/>
      </c>
    </row>
    <row r="115" spans="1:11" x14ac:dyDescent="0.25">
      <c r="A115" s="15" t="str">
        <f>'Afrap. dec21-feb22'!A117</f>
        <v/>
      </c>
      <c r="B115" s="78" t="str">
        <f>IF(ISBLANK('Afrap. dec21-feb22'!B117),"",'Afrap. dec21-feb22'!B117)</f>
        <v/>
      </c>
      <c r="C115" s="78" t="str">
        <f>IF(ISBLANK('Afrap. dec21-feb22'!C117),"",'Afrap. dec21-feb22'!C117)</f>
        <v/>
      </c>
      <c r="D115" s="20">
        <f>IF('Afrap. dec21-feb22'!J117="Funktionær",0.75,0.9)</f>
        <v>0.9</v>
      </c>
      <c r="E115" s="16"/>
      <c r="J115" s="96" t="str">
        <f t="shared" si="2"/>
        <v/>
      </c>
      <c r="K115" s="29" t="str">
        <f t="shared" si="3"/>
        <v/>
      </c>
    </row>
    <row r="116" spans="1:11" x14ac:dyDescent="0.25">
      <c r="A116" s="15" t="str">
        <f>'Afrap. dec21-feb22'!A118</f>
        <v/>
      </c>
      <c r="B116" s="78" t="str">
        <f>IF(ISBLANK('Afrap. dec21-feb22'!B118),"",'Afrap. dec21-feb22'!B118)</f>
        <v/>
      </c>
      <c r="C116" s="78" t="str">
        <f>IF(ISBLANK('Afrap. dec21-feb22'!C118),"",'Afrap. dec21-feb22'!C118)</f>
        <v/>
      </c>
      <c r="D116" s="20">
        <f>IF('Afrap. dec21-feb22'!J118="Funktionær",0.75,0.9)</f>
        <v>0.9</v>
      </c>
      <c r="E116" s="16"/>
      <c r="J116" s="96" t="str">
        <f t="shared" si="2"/>
        <v/>
      </c>
      <c r="K116" s="29" t="str">
        <f t="shared" si="3"/>
        <v/>
      </c>
    </row>
    <row r="117" spans="1:11" x14ac:dyDescent="0.25">
      <c r="A117" s="15" t="str">
        <f>'Afrap. dec21-feb22'!A119</f>
        <v/>
      </c>
      <c r="B117" s="78" t="str">
        <f>IF(ISBLANK('Afrap. dec21-feb22'!B119),"",'Afrap. dec21-feb22'!B119)</f>
        <v/>
      </c>
      <c r="C117" s="78" t="str">
        <f>IF(ISBLANK('Afrap. dec21-feb22'!C119),"",'Afrap. dec21-feb22'!C119)</f>
        <v/>
      </c>
      <c r="D117" s="20">
        <f>IF('Afrap. dec21-feb22'!J119="Funktionær",0.75,0.9)</f>
        <v>0.9</v>
      </c>
      <c r="E117" s="16"/>
      <c r="J117" s="96" t="str">
        <f t="shared" si="2"/>
        <v/>
      </c>
      <c r="K117" s="29" t="str">
        <f t="shared" si="3"/>
        <v/>
      </c>
    </row>
    <row r="118" spans="1:11" x14ac:dyDescent="0.25">
      <c r="A118" s="15" t="str">
        <f>'Afrap. dec21-feb22'!A120</f>
        <v/>
      </c>
      <c r="B118" s="78" t="str">
        <f>IF(ISBLANK('Afrap. dec21-feb22'!B120),"",'Afrap. dec21-feb22'!B120)</f>
        <v/>
      </c>
      <c r="C118" s="78" t="str">
        <f>IF(ISBLANK('Afrap. dec21-feb22'!C120),"",'Afrap. dec21-feb22'!C120)</f>
        <v/>
      </c>
      <c r="D118" s="20">
        <f>IF('Afrap. dec21-feb22'!J120="Funktionær",0.75,0.9)</f>
        <v>0.9</v>
      </c>
      <c r="E118" s="16"/>
      <c r="J118" s="96" t="str">
        <f t="shared" si="2"/>
        <v/>
      </c>
      <c r="K118" s="29" t="str">
        <f t="shared" si="3"/>
        <v/>
      </c>
    </row>
    <row r="119" spans="1:11" x14ac:dyDescent="0.25">
      <c r="A119" s="15" t="str">
        <f>'Afrap. dec21-feb22'!A121</f>
        <v/>
      </c>
      <c r="B119" s="78" t="str">
        <f>IF(ISBLANK('Afrap. dec21-feb22'!B121),"",'Afrap. dec21-feb22'!B121)</f>
        <v/>
      </c>
      <c r="C119" s="78" t="str">
        <f>IF(ISBLANK('Afrap. dec21-feb22'!C121),"",'Afrap. dec21-feb22'!C121)</f>
        <v/>
      </c>
      <c r="D119" s="20">
        <f>IF('Afrap. dec21-feb22'!J121="Funktionær",0.75,0.9)</f>
        <v>0.9</v>
      </c>
      <c r="E119" s="16"/>
      <c r="J119" s="96" t="str">
        <f t="shared" si="2"/>
        <v/>
      </c>
      <c r="K119" s="29" t="str">
        <f t="shared" si="3"/>
        <v/>
      </c>
    </row>
    <row r="120" spans="1:11" x14ac:dyDescent="0.25">
      <c r="A120" s="15" t="str">
        <f>'Afrap. dec21-feb22'!A122</f>
        <v/>
      </c>
      <c r="B120" s="78" t="str">
        <f>IF(ISBLANK('Afrap. dec21-feb22'!B122),"",'Afrap. dec21-feb22'!B122)</f>
        <v/>
      </c>
      <c r="C120" s="78" t="str">
        <f>IF(ISBLANK('Afrap. dec21-feb22'!C122),"",'Afrap. dec21-feb22'!C122)</f>
        <v/>
      </c>
      <c r="D120" s="20">
        <f>IF('Afrap. dec21-feb22'!J122="Funktionær",0.75,0.9)</f>
        <v>0.9</v>
      </c>
      <c r="E120" s="16"/>
      <c r="J120" s="96" t="str">
        <f t="shared" si="2"/>
        <v/>
      </c>
      <c r="K120" s="29" t="str">
        <f t="shared" si="3"/>
        <v/>
      </c>
    </row>
    <row r="121" spans="1:11" x14ac:dyDescent="0.25">
      <c r="A121" s="15" t="str">
        <f>'Afrap. dec21-feb22'!A123</f>
        <v/>
      </c>
      <c r="B121" s="78" t="str">
        <f>IF(ISBLANK('Afrap. dec21-feb22'!B123),"",'Afrap. dec21-feb22'!B123)</f>
        <v/>
      </c>
      <c r="C121" s="78" t="str">
        <f>IF(ISBLANK('Afrap. dec21-feb22'!C123),"",'Afrap. dec21-feb22'!C123)</f>
        <v/>
      </c>
      <c r="D121" s="20">
        <f>IF('Afrap. dec21-feb22'!J123="Funktionær",0.75,0.9)</f>
        <v>0.9</v>
      </c>
      <c r="E121" s="16"/>
      <c r="J121" s="96" t="str">
        <f t="shared" si="2"/>
        <v/>
      </c>
      <c r="K121" s="29" t="str">
        <f t="shared" si="3"/>
        <v/>
      </c>
    </row>
    <row r="122" spans="1:11" x14ac:dyDescent="0.25">
      <c r="A122" s="15" t="str">
        <f>'Afrap. dec21-feb22'!A124</f>
        <v/>
      </c>
      <c r="B122" s="78" t="str">
        <f>IF(ISBLANK('Afrap. dec21-feb22'!B124),"",'Afrap. dec21-feb22'!B124)</f>
        <v/>
      </c>
      <c r="C122" s="78" t="str">
        <f>IF(ISBLANK('Afrap. dec21-feb22'!C124),"",'Afrap. dec21-feb22'!C124)</f>
        <v/>
      </c>
      <c r="D122" s="20">
        <f>IF('Afrap. dec21-feb22'!J124="Funktionær",0.75,0.9)</f>
        <v>0.9</v>
      </c>
      <c r="E122" s="16"/>
      <c r="J122" s="96" t="str">
        <f t="shared" si="2"/>
        <v/>
      </c>
      <c r="K122" s="29" t="str">
        <f t="shared" si="3"/>
        <v/>
      </c>
    </row>
    <row r="123" spans="1:11" x14ac:dyDescent="0.25">
      <c r="A123" s="15" t="str">
        <f>'Afrap. dec21-feb22'!A125</f>
        <v/>
      </c>
      <c r="B123" s="78" t="str">
        <f>IF(ISBLANK('Afrap. dec21-feb22'!B125),"",'Afrap. dec21-feb22'!B125)</f>
        <v/>
      </c>
      <c r="C123" s="78" t="str">
        <f>IF(ISBLANK('Afrap. dec21-feb22'!C125),"",'Afrap. dec21-feb22'!C125)</f>
        <v/>
      </c>
      <c r="D123" s="20">
        <f>IF('Afrap. dec21-feb22'!J125="Funktionær",0.75,0.9)</f>
        <v>0.9</v>
      </c>
      <c r="E123" s="16"/>
      <c r="J123" s="96" t="str">
        <f t="shared" si="2"/>
        <v/>
      </c>
      <c r="K123" s="29" t="str">
        <f t="shared" si="3"/>
        <v/>
      </c>
    </row>
    <row r="124" spans="1:11" x14ac:dyDescent="0.25">
      <c r="A124" s="15" t="str">
        <f>'Afrap. dec21-feb22'!A126</f>
        <v/>
      </c>
      <c r="B124" s="78" t="str">
        <f>IF(ISBLANK('Afrap. dec21-feb22'!B126),"",'Afrap. dec21-feb22'!B126)</f>
        <v/>
      </c>
      <c r="C124" s="78" t="str">
        <f>IF(ISBLANK('Afrap. dec21-feb22'!C126),"",'Afrap. dec21-feb22'!C126)</f>
        <v/>
      </c>
      <c r="D124" s="20">
        <f>IF('Afrap. dec21-feb22'!J126="Funktionær",0.75,0.9)</f>
        <v>0.9</v>
      </c>
      <c r="E124" s="16"/>
      <c r="J124" s="96" t="str">
        <f t="shared" si="2"/>
        <v/>
      </c>
      <c r="K124" s="29" t="str">
        <f t="shared" si="3"/>
        <v/>
      </c>
    </row>
    <row r="125" spans="1:11" x14ac:dyDescent="0.25">
      <c r="A125" s="15" t="str">
        <f>'Afrap. dec21-feb22'!A127</f>
        <v/>
      </c>
      <c r="B125" s="78" t="str">
        <f>IF(ISBLANK('Afrap. dec21-feb22'!B127),"",'Afrap. dec21-feb22'!B127)</f>
        <v/>
      </c>
      <c r="C125" s="78" t="str">
        <f>IF(ISBLANK('Afrap. dec21-feb22'!C127),"",'Afrap. dec21-feb22'!C127)</f>
        <v/>
      </c>
      <c r="D125" s="20">
        <f>IF('Afrap. dec21-feb22'!J127="Funktionær",0.75,0.9)</f>
        <v>0.9</v>
      </c>
      <c r="E125" s="16"/>
      <c r="J125" s="96" t="str">
        <f t="shared" si="2"/>
        <v/>
      </c>
      <c r="K125" s="29" t="str">
        <f t="shared" si="3"/>
        <v/>
      </c>
    </row>
    <row r="126" spans="1:11" x14ac:dyDescent="0.25">
      <c r="A126" s="15" t="str">
        <f>'Afrap. dec21-feb22'!A128</f>
        <v/>
      </c>
      <c r="B126" s="78" t="str">
        <f>IF(ISBLANK('Afrap. dec21-feb22'!B128),"",'Afrap. dec21-feb22'!B128)</f>
        <v/>
      </c>
      <c r="C126" s="78" t="str">
        <f>IF(ISBLANK('Afrap. dec21-feb22'!C128),"",'Afrap. dec21-feb22'!C128)</f>
        <v/>
      </c>
      <c r="D126" s="20">
        <f>IF('Afrap. dec21-feb22'!J128="Funktionær",0.75,0.9)</f>
        <v>0.9</v>
      </c>
      <c r="E126" s="16"/>
      <c r="J126" s="96" t="str">
        <f t="shared" si="2"/>
        <v/>
      </c>
      <c r="K126" s="29" t="str">
        <f t="shared" si="3"/>
        <v/>
      </c>
    </row>
    <row r="127" spans="1:11" x14ac:dyDescent="0.25">
      <c r="A127" s="15" t="str">
        <f>'Afrap. dec21-feb22'!A129</f>
        <v/>
      </c>
      <c r="B127" s="78" t="str">
        <f>IF(ISBLANK('Afrap. dec21-feb22'!B129),"",'Afrap. dec21-feb22'!B129)</f>
        <v/>
      </c>
      <c r="C127" s="78" t="str">
        <f>IF(ISBLANK('Afrap. dec21-feb22'!C129),"",'Afrap. dec21-feb22'!C129)</f>
        <v/>
      </c>
      <c r="D127" s="20">
        <f>IF('Afrap. dec21-feb22'!J129="Funktionær",0.75,0.9)</f>
        <v>0.9</v>
      </c>
      <c r="E127" s="16"/>
      <c r="J127" s="96" t="str">
        <f t="shared" si="2"/>
        <v/>
      </c>
      <c r="K127" s="29" t="str">
        <f t="shared" si="3"/>
        <v/>
      </c>
    </row>
    <row r="128" spans="1:11" x14ac:dyDescent="0.25">
      <c r="A128" s="15" t="str">
        <f>'Afrap. dec21-feb22'!A130</f>
        <v/>
      </c>
      <c r="B128" s="78" t="str">
        <f>IF(ISBLANK('Afrap. dec21-feb22'!B130),"",'Afrap. dec21-feb22'!B130)</f>
        <v/>
      </c>
      <c r="C128" s="78" t="str">
        <f>IF(ISBLANK('Afrap. dec21-feb22'!C130),"",'Afrap. dec21-feb22'!C130)</f>
        <v/>
      </c>
      <c r="D128" s="20">
        <f>IF('Afrap. dec21-feb22'!J130="Funktionær",0.75,0.9)</f>
        <v>0.9</v>
      </c>
      <c r="E128" s="16"/>
      <c r="J128" s="96" t="str">
        <f t="shared" si="2"/>
        <v/>
      </c>
      <c r="K128" s="29" t="str">
        <f t="shared" si="3"/>
        <v/>
      </c>
    </row>
    <row r="129" spans="1:11" x14ac:dyDescent="0.25">
      <c r="A129" s="15" t="str">
        <f>'Afrap. dec21-feb22'!A131</f>
        <v/>
      </c>
      <c r="B129" s="78" t="str">
        <f>IF(ISBLANK('Afrap. dec21-feb22'!B131),"",'Afrap. dec21-feb22'!B131)</f>
        <v/>
      </c>
      <c r="C129" s="78" t="str">
        <f>IF(ISBLANK('Afrap. dec21-feb22'!C131),"",'Afrap. dec21-feb22'!C131)</f>
        <v/>
      </c>
      <c r="D129" s="20">
        <f>IF('Afrap. dec21-feb22'!J131="Funktionær",0.75,0.9)</f>
        <v>0.9</v>
      </c>
      <c r="E129" s="16"/>
      <c r="J129" s="96" t="str">
        <f t="shared" si="2"/>
        <v/>
      </c>
      <c r="K129" s="29" t="str">
        <f t="shared" si="3"/>
        <v/>
      </c>
    </row>
    <row r="130" spans="1:11" x14ac:dyDescent="0.25">
      <c r="A130" s="15" t="str">
        <f>'Afrap. dec21-feb22'!A132</f>
        <v/>
      </c>
      <c r="B130" s="78" t="str">
        <f>IF(ISBLANK('Afrap. dec21-feb22'!B132),"",'Afrap. dec21-feb22'!B132)</f>
        <v/>
      </c>
      <c r="C130" s="78" t="str">
        <f>IF(ISBLANK('Afrap. dec21-feb22'!C132),"",'Afrap. dec21-feb22'!C132)</f>
        <v/>
      </c>
      <c r="D130" s="20">
        <f>IF('Afrap. dec21-feb22'!J132="Funktionær",0.75,0.9)</f>
        <v>0.9</v>
      </c>
      <c r="E130" s="16"/>
      <c r="J130" s="96" t="str">
        <f t="shared" si="2"/>
        <v/>
      </c>
      <c r="K130" s="29" t="str">
        <f t="shared" si="3"/>
        <v/>
      </c>
    </row>
    <row r="131" spans="1:11" x14ac:dyDescent="0.25">
      <c r="A131" s="15" t="str">
        <f>'Afrap. dec21-feb22'!A133</f>
        <v/>
      </c>
      <c r="B131" s="78" t="str">
        <f>IF(ISBLANK('Afrap. dec21-feb22'!B133),"",'Afrap. dec21-feb22'!B133)</f>
        <v/>
      </c>
      <c r="C131" s="78" t="str">
        <f>IF(ISBLANK('Afrap. dec21-feb22'!C133),"",'Afrap. dec21-feb22'!C133)</f>
        <v/>
      </c>
      <c r="D131" s="20">
        <f>IF('Afrap. dec21-feb22'!J133="Funktionær",0.75,0.9)</f>
        <v>0.9</v>
      </c>
      <c r="E131" s="16"/>
      <c r="J131" s="96" t="str">
        <f t="shared" si="2"/>
        <v/>
      </c>
      <c r="K131" s="29" t="str">
        <f t="shared" si="3"/>
        <v/>
      </c>
    </row>
    <row r="132" spans="1:11" x14ac:dyDescent="0.25">
      <c r="A132" s="15" t="str">
        <f>'Afrap. dec21-feb22'!A134</f>
        <v/>
      </c>
      <c r="B132" s="78" t="str">
        <f>IF(ISBLANK('Afrap. dec21-feb22'!B134),"",'Afrap. dec21-feb22'!B134)</f>
        <v/>
      </c>
      <c r="C132" s="78" t="str">
        <f>IF(ISBLANK('Afrap. dec21-feb22'!C134),"",'Afrap. dec21-feb22'!C134)</f>
        <v/>
      </c>
      <c r="D132" s="20">
        <f>IF('Afrap. dec21-feb22'!J134="Funktionær",0.75,0.9)</f>
        <v>0.9</v>
      </c>
      <c r="E132" s="16"/>
      <c r="J132" s="96" t="str">
        <f t="shared" si="2"/>
        <v/>
      </c>
      <c r="K132" s="29" t="str">
        <f t="shared" si="3"/>
        <v/>
      </c>
    </row>
    <row r="133" spans="1:11" x14ac:dyDescent="0.25">
      <c r="A133" s="15" t="str">
        <f>'Afrap. dec21-feb22'!A135</f>
        <v/>
      </c>
      <c r="B133" s="78" t="str">
        <f>IF(ISBLANK('Afrap. dec21-feb22'!B135),"",'Afrap. dec21-feb22'!B135)</f>
        <v/>
      </c>
      <c r="C133" s="78" t="str">
        <f>IF(ISBLANK('Afrap. dec21-feb22'!C135),"",'Afrap. dec21-feb22'!C135)</f>
        <v/>
      </c>
      <c r="D133" s="20">
        <f>IF('Afrap. dec21-feb22'!J135="Funktionær",0.75,0.9)</f>
        <v>0.9</v>
      </c>
      <c r="E133" s="16"/>
      <c r="J133" s="96" t="str">
        <f t="shared" si="2"/>
        <v/>
      </c>
      <c r="K133" s="29" t="str">
        <f t="shared" si="3"/>
        <v/>
      </c>
    </row>
    <row r="134" spans="1:11" x14ac:dyDescent="0.25">
      <c r="A134" s="15" t="str">
        <f>'Afrap. dec21-feb22'!A136</f>
        <v/>
      </c>
      <c r="B134" s="78" t="str">
        <f>IF(ISBLANK('Afrap. dec21-feb22'!B136),"",'Afrap. dec21-feb22'!B136)</f>
        <v/>
      </c>
      <c r="C134" s="78" t="str">
        <f>IF(ISBLANK('Afrap. dec21-feb22'!C136),"",'Afrap. dec21-feb22'!C136)</f>
        <v/>
      </c>
      <c r="D134" s="20">
        <f>IF('Afrap. dec21-feb22'!J136="Funktionær",0.75,0.9)</f>
        <v>0.9</v>
      </c>
      <c r="E134" s="16"/>
      <c r="J134" s="96" t="str">
        <f t="shared" ref="J134:J197" si="4">IF(E134="Ja",((F134-G134)+(H134-I134)),"")</f>
        <v/>
      </c>
      <c r="K134" s="29" t="str">
        <f t="shared" ref="K134:K197" si="5">IFERROR(IF(J134&lt;0,J134*D134,J134*D134),"")</f>
        <v/>
      </c>
    </row>
    <row r="135" spans="1:11" x14ac:dyDescent="0.25">
      <c r="A135" s="15" t="str">
        <f>'Afrap. dec21-feb22'!A137</f>
        <v/>
      </c>
      <c r="B135" s="78" t="str">
        <f>IF(ISBLANK('Afrap. dec21-feb22'!B137),"",'Afrap. dec21-feb22'!B137)</f>
        <v/>
      </c>
      <c r="C135" s="78" t="str">
        <f>IF(ISBLANK('Afrap. dec21-feb22'!C137),"",'Afrap. dec21-feb22'!C137)</f>
        <v/>
      </c>
      <c r="D135" s="20">
        <f>IF('Afrap. dec21-feb22'!J137="Funktionær",0.75,0.9)</f>
        <v>0.9</v>
      </c>
      <c r="E135" s="16"/>
      <c r="J135" s="96" t="str">
        <f t="shared" si="4"/>
        <v/>
      </c>
      <c r="K135" s="29" t="str">
        <f t="shared" si="5"/>
        <v/>
      </c>
    </row>
    <row r="136" spans="1:11" x14ac:dyDescent="0.25">
      <c r="A136" s="15" t="str">
        <f>'Afrap. dec21-feb22'!A138</f>
        <v/>
      </c>
      <c r="B136" s="78" t="str">
        <f>IF(ISBLANK('Afrap. dec21-feb22'!B138),"",'Afrap. dec21-feb22'!B138)</f>
        <v/>
      </c>
      <c r="C136" s="78" t="str">
        <f>IF(ISBLANK('Afrap. dec21-feb22'!C138),"",'Afrap. dec21-feb22'!C138)</f>
        <v/>
      </c>
      <c r="D136" s="20">
        <f>IF('Afrap. dec21-feb22'!J138="Funktionær",0.75,0.9)</f>
        <v>0.9</v>
      </c>
      <c r="E136" s="16"/>
      <c r="J136" s="96" t="str">
        <f t="shared" si="4"/>
        <v/>
      </c>
      <c r="K136" s="29" t="str">
        <f t="shared" si="5"/>
        <v/>
      </c>
    </row>
    <row r="137" spans="1:11" x14ac:dyDescent="0.25">
      <c r="A137" s="15" t="str">
        <f>'Afrap. dec21-feb22'!A139</f>
        <v/>
      </c>
      <c r="B137" s="78" t="str">
        <f>IF(ISBLANK('Afrap. dec21-feb22'!B139),"",'Afrap. dec21-feb22'!B139)</f>
        <v/>
      </c>
      <c r="C137" s="78" t="str">
        <f>IF(ISBLANK('Afrap. dec21-feb22'!C139),"",'Afrap. dec21-feb22'!C139)</f>
        <v/>
      </c>
      <c r="D137" s="20">
        <f>IF('Afrap. dec21-feb22'!J139="Funktionær",0.75,0.9)</f>
        <v>0.9</v>
      </c>
      <c r="E137" s="16"/>
      <c r="J137" s="96" t="str">
        <f t="shared" si="4"/>
        <v/>
      </c>
      <c r="K137" s="29" t="str">
        <f t="shared" si="5"/>
        <v/>
      </c>
    </row>
    <row r="138" spans="1:11" x14ac:dyDescent="0.25">
      <c r="A138" s="15" t="str">
        <f>'Afrap. dec21-feb22'!A140</f>
        <v/>
      </c>
      <c r="B138" s="78" t="str">
        <f>IF(ISBLANK('Afrap. dec21-feb22'!B140),"",'Afrap. dec21-feb22'!B140)</f>
        <v/>
      </c>
      <c r="C138" s="78" t="str">
        <f>IF(ISBLANK('Afrap. dec21-feb22'!C140),"",'Afrap. dec21-feb22'!C140)</f>
        <v/>
      </c>
      <c r="D138" s="20">
        <f>IF('Afrap. dec21-feb22'!J140="Funktionær",0.75,0.9)</f>
        <v>0.9</v>
      </c>
      <c r="E138" s="16"/>
      <c r="J138" s="96" t="str">
        <f t="shared" si="4"/>
        <v/>
      </c>
      <c r="K138" s="29" t="str">
        <f t="shared" si="5"/>
        <v/>
      </c>
    </row>
    <row r="139" spans="1:11" x14ac:dyDescent="0.25">
      <c r="A139" s="15" t="str">
        <f>'Afrap. dec21-feb22'!A141</f>
        <v/>
      </c>
      <c r="B139" s="78" t="str">
        <f>IF(ISBLANK('Afrap. dec21-feb22'!B141),"",'Afrap. dec21-feb22'!B141)</f>
        <v/>
      </c>
      <c r="C139" s="78" t="str">
        <f>IF(ISBLANK('Afrap. dec21-feb22'!C141),"",'Afrap. dec21-feb22'!C141)</f>
        <v/>
      </c>
      <c r="D139" s="20">
        <f>IF('Afrap. dec21-feb22'!J141="Funktionær",0.75,0.9)</f>
        <v>0.9</v>
      </c>
      <c r="E139" s="16"/>
      <c r="J139" s="96" t="str">
        <f t="shared" si="4"/>
        <v/>
      </c>
      <c r="K139" s="29" t="str">
        <f t="shared" si="5"/>
        <v/>
      </c>
    </row>
    <row r="140" spans="1:11" x14ac:dyDescent="0.25">
      <c r="A140" s="15" t="str">
        <f>'Afrap. dec21-feb22'!A142</f>
        <v/>
      </c>
      <c r="B140" s="78" t="str">
        <f>IF(ISBLANK('Afrap. dec21-feb22'!B142),"",'Afrap. dec21-feb22'!B142)</f>
        <v/>
      </c>
      <c r="C140" s="78" t="str">
        <f>IF(ISBLANK('Afrap. dec21-feb22'!C142),"",'Afrap. dec21-feb22'!C142)</f>
        <v/>
      </c>
      <c r="D140" s="20">
        <f>IF('Afrap. dec21-feb22'!J142="Funktionær",0.75,0.9)</f>
        <v>0.9</v>
      </c>
      <c r="E140" s="16"/>
      <c r="J140" s="96" t="str">
        <f t="shared" si="4"/>
        <v/>
      </c>
      <c r="K140" s="29" t="str">
        <f t="shared" si="5"/>
        <v/>
      </c>
    </row>
    <row r="141" spans="1:11" x14ac:dyDescent="0.25">
      <c r="A141" s="15" t="str">
        <f>'Afrap. dec21-feb22'!A143</f>
        <v/>
      </c>
      <c r="B141" s="78" t="str">
        <f>IF(ISBLANK('Afrap. dec21-feb22'!B143),"",'Afrap. dec21-feb22'!B143)</f>
        <v/>
      </c>
      <c r="C141" s="78" t="str">
        <f>IF(ISBLANK('Afrap. dec21-feb22'!C143),"",'Afrap. dec21-feb22'!C143)</f>
        <v/>
      </c>
      <c r="D141" s="20">
        <f>IF('Afrap. dec21-feb22'!J143="Funktionær",0.75,0.9)</f>
        <v>0.9</v>
      </c>
      <c r="E141" s="16"/>
      <c r="J141" s="96" t="str">
        <f t="shared" si="4"/>
        <v/>
      </c>
      <c r="K141" s="29" t="str">
        <f t="shared" si="5"/>
        <v/>
      </c>
    </row>
    <row r="142" spans="1:11" x14ac:dyDescent="0.25">
      <c r="A142" s="15" t="str">
        <f>'Afrap. dec21-feb22'!A144</f>
        <v/>
      </c>
      <c r="B142" s="78" t="str">
        <f>IF(ISBLANK('Afrap. dec21-feb22'!B144),"",'Afrap. dec21-feb22'!B144)</f>
        <v/>
      </c>
      <c r="C142" s="78" t="str">
        <f>IF(ISBLANK('Afrap. dec21-feb22'!C144),"",'Afrap. dec21-feb22'!C144)</f>
        <v/>
      </c>
      <c r="D142" s="20">
        <f>IF('Afrap. dec21-feb22'!J144="Funktionær",0.75,0.9)</f>
        <v>0.9</v>
      </c>
      <c r="E142" s="16"/>
      <c r="J142" s="96" t="str">
        <f t="shared" si="4"/>
        <v/>
      </c>
      <c r="K142" s="29" t="str">
        <f t="shared" si="5"/>
        <v/>
      </c>
    </row>
    <row r="143" spans="1:11" x14ac:dyDescent="0.25">
      <c r="A143" s="15" t="str">
        <f>'Afrap. dec21-feb22'!A145</f>
        <v/>
      </c>
      <c r="B143" s="78" t="str">
        <f>IF(ISBLANK('Afrap. dec21-feb22'!B145),"",'Afrap. dec21-feb22'!B145)</f>
        <v/>
      </c>
      <c r="C143" s="78" t="str">
        <f>IF(ISBLANK('Afrap. dec21-feb22'!C145),"",'Afrap. dec21-feb22'!C145)</f>
        <v/>
      </c>
      <c r="D143" s="20">
        <f>IF('Afrap. dec21-feb22'!J145="Funktionær",0.75,0.9)</f>
        <v>0.9</v>
      </c>
      <c r="E143" s="16"/>
      <c r="J143" s="96" t="str">
        <f t="shared" si="4"/>
        <v/>
      </c>
      <c r="K143" s="29" t="str">
        <f t="shared" si="5"/>
        <v/>
      </c>
    </row>
    <row r="144" spans="1:11" x14ac:dyDescent="0.25">
      <c r="A144" s="15" t="str">
        <f>'Afrap. dec21-feb22'!A146</f>
        <v/>
      </c>
      <c r="B144" s="78" t="str">
        <f>IF(ISBLANK('Afrap. dec21-feb22'!B146),"",'Afrap. dec21-feb22'!B146)</f>
        <v/>
      </c>
      <c r="C144" s="78" t="str">
        <f>IF(ISBLANK('Afrap. dec21-feb22'!C146),"",'Afrap. dec21-feb22'!C146)</f>
        <v/>
      </c>
      <c r="D144" s="20">
        <f>IF('Afrap. dec21-feb22'!J146="Funktionær",0.75,0.9)</f>
        <v>0.9</v>
      </c>
      <c r="E144" s="16"/>
      <c r="J144" s="96" t="str">
        <f t="shared" si="4"/>
        <v/>
      </c>
      <c r="K144" s="29" t="str">
        <f t="shared" si="5"/>
        <v/>
      </c>
    </row>
    <row r="145" spans="1:11" x14ac:dyDescent="0.25">
      <c r="A145" s="15" t="str">
        <f>'Afrap. dec21-feb22'!A147</f>
        <v/>
      </c>
      <c r="B145" s="78" t="str">
        <f>IF(ISBLANK('Afrap. dec21-feb22'!B147),"",'Afrap. dec21-feb22'!B147)</f>
        <v/>
      </c>
      <c r="C145" s="78" t="str">
        <f>IF(ISBLANK('Afrap. dec21-feb22'!C147),"",'Afrap. dec21-feb22'!C147)</f>
        <v/>
      </c>
      <c r="D145" s="20">
        <f>IF('Afrap. dec21-feb22'!J147="Funktionær",0.75,0.9)</f>
        <v>0.9</v>
      </c>
      <c r="E145" s="16"/>
      <c r="J145" s="96" t="str">
        <f t="shared" si="4"/>
        <v/>
      </c>
      <c r="K145" s="29" t="str">
        <f t="shared" si="5"/>
        <v/>
      </c>
    </row>
    <row r="146" spans="1:11" x14ac:dyDescent="0.25">
      <c r="A146" s="15" t="str">
        <f>'Afrap. dec21-feb22'!A148</f>
        <v/>
      </c>
      <c r="B146" s="78" t="str">
        <f>IF(ISBLANK('Afrap. dec21-feb22'!B148),"",'Afrap. dec21-feb22'!B148)</f>
        <v/>
      </c>
      <c r="C146" s="78" t="str">
        <f>IF(ISBLANK('Afrap. dec21-feb22'!C148),"",'Afrap. dec21-feb22'!C148)</f>
        <v/>
      </c>
      <c r="D146" s="20">
        <f>IF('Afrap. dec21-feb22'!J148="Funktionær",0.75,0.9)</f>
        <v>0.9</v>
      </c>
      <c r="E146" s="16"/>
      <c r="J146" s="96" t="str">
        <f t="shared" si="4"/>
        <v/>
      </c>
      <c r="K146" s="29" t="str">
        <f t="shared" si="5"/>
        <v/>
      </c>
    </row>
    <row r="147" spans="1:11" x14ac:dyDescent="0.25">
      <c r="A147" s="15" t="str">
        <f>'Afrap. dec21-feb22'!A149</f>
        <v/>
      </c>
      <c r="B147" s="78" t="str">
        <f>IF(ISBLANK('Afrap. dec21-feb22'!B149),"",'Afrap. dec21-feb22'!B149)</f>
        <v/>
      </c>
      <c r="C147" s="78" t="str">
        <f>IF(ISBLANK('Afrap. dec21-feb22'!C149),"",'Afrap. dec21-feb22'!C149)</f>
        <v/>
      </c>
      <c r="D147" s="20">
        <f>IF('Afrap. dec21-feb22'!J149="Funktionær",0.75,0.9)</f>
        <v>0.9</v>
      </c>
      <c r="E147" s="16"/>
      <c r="J147" s="96" t="str">
        <f t="shared" si="4"/>
        <v/>
      </c>
      <c r="K147" s="29" t="str">
        <f t="shared" si="5"/>
        <v/>
      </c>
    </row>
    <row r="148" spans="1:11" x14ac:dyDescent="0.25">
      <c r="A148" s="15" t="str">
        <f>'Afrap. dec21-feb22'!A150</f>
        <v/>
      </c>
      <c r="B148" s="78" t="str">
        <f>IF(ISBLANK('Afrap. dec21-feb22'!B150),"",'Afrap. dec21-feb22'!B150)</f>
        <v/>
      </c>
      <c r="C148" s="78" t="str">
        <f>IF(ISBLANK('Afrap. dec21-feb22'!C150),"",'Afrap. dec21-feb22'!C150)</f>
        <v/>
      </c>
      <c r="D148" s="20">
        <f>IF('Afrap. dec21-feb22'!J150="Funktionær",0.75,0.9)</f>
        <v>0.9</v>
      </c>
      <c r="E148" s="16"/>
      <c r="J148" s="96" t="str">
        <f t="shared" si="4"/>
        <v/>
      </c>
      <c r="K148" s="29" t="str">
        <f t="shared" si="5"/>
        <v/>
      </c>
    </row>
    <row r="149" spans="1:11" x14ac:dyDescent="0.25">
      <c r="A149" s="15" t="str">
        <f>'Afrap. dec21-feb22'!A151</f>
        <v/>
      </c>
      <c r="B149" s="78" t="str">
        <f>IF(ISBLANK('Afrap. dec21-feb22'!B151),"",'Afrap. dec21-feb22'!B151)</f>
        <v/>
      </c>
      <c r="C149" s="78" t="str">
        <f>IF(ISBLANK('Afrap. dec21-feb22'!C151),"",'Afrap. dec21-feb22'!C151)</f>
        <v/>
      </c>
      <c r="D149" s="20">
        <f>IF('Afrap. dec21-feb22'!J151="Funktionær",0.75,0.9)</f>
        <v>0.9</v>
      </c>
      <c r="E149" s="16"/>
      <c r="J149" s="96" t="str">
        <f t="shared" si="4"/>
        <v/>
      </c>
      <c r="K149" s="29" t="str">
        <f t="shared" si="5"/>
        <v/>
      </c>
    </row>
    <row r="150" spans="1:11" x14ac:dyDescent="0.25">
      <c r="A150" s="15" t="str">
        <f>'Afrap. dec21-feb22'!A152</f>
        <v/>
      </c>
      <c r="B150" s="78" t="str">
        <f>IF(ISBLANK('Afrap. dec21-feb22'!B152),"",'Afrap. dec21-feb22'!B152)</f>
        <v/>
      </c>
      <c r="C150" s="78" t="str">
        <f>IF(ISBLANK('Afrap. dec21-feb22'!C152),"",'Afrap. dec21-feb22'!C152)</f>
        <v/>
      </c>
      <c r="D150" s="20">
        <f>IF('Afrap. dec21-feb22'!J152="Funktionær",0.75,0.9)</f>
        <v>0.9</v>
      </c>
      <c r="E150" s="16"/>
      <c r="J150" s="96" t="str">
        <f t="shared" si="4"/>
        <v/>
      </c>
      <c r="K150" s="29" t="str">
        <f t="shared" si="5"/>
        <v/>
      </c>
    </row>
    <row r="151" spans="1:11" x14ac:dyDescent="0.25">
      <c r="A151" s="15" t="str">
        <f>'Afrap. dec21-feb22'!A153</f>
        <v/>
      </c>
      <c r="B151" s="78" t="str">
        <f>IF(ISBLANK('Afrap. dec21-feb22'!B153),"",'Afrap. dec21-feb22'!B153)</f>
        <v/>
      </c>
      <c r="C151" s="78" t="str">
        <f>IF(ISBLANK('Afrap. dec21-feb22'!C153),"",'Afrap. dec21-feb22'!C153)</f>
        <v/>
      </c>
      <c r="D151" s="20">
        <f>IF('Afrap. dec21-feb22'!J153="Funktionær",0.75,0.9)</f>
        <v>0.9</v>
      </c>
      <c r="E151" s="16"/>
      <c r="J151" s="96" t="str">
        <f t="shared" si="4"/>
        <v/>
      </c>
      <c r="K151" s="29" t="str">
        <f t="shared" si="5"/>
        <v/>
      </c>
    </row>
    <row r="152" spans="1:11" x14ac:dyDescent="0.25">
      <c r="A152" s="15" t="str">
        <f>'Afrap. dec21-feb22'!A154</f>
        <v/>
      </c>
      <c r="B152" s="78" t="str">
        <f>IF(ISBLANK('Afrap. dec21-feb22'!B154),"",'Afrap. dec21-feb22'!B154)</f>
        <v/>
      </c>
      <c r="C152" s="78" t="str">
        <f>IF(ISBLANK('Afrap. dec21-feb22'!C154),"",'Afrap. dec21-feb22'!C154)</f>
        <v/>
      </c>
      <c r="D152" s="20">
        <f>IF('Afrap. dec21-feb22'!J154="Funktionær",0.75,0.9)</f>
        <v>0.9</v>
      </c>
      <c r="E152" s="16"/>
      <c r="J152" s="96" t="str">
        <f t="shared" si="4"/>
        <v/>
      </c>
      <c r="K152" s="29" t="str">
        <f t="shared" si="5"/>
        <v/>
      </c>
    </row>
    <row r="153" spans="1:11" x14ac:dyDescent="0.25">
      <c r="A153" s="15" t="str">
        <f>'Afrap. dec21-feb22'!A155</f>
        <v/>
      </c>
      <c r="B153" s="78" t="str">
        <f>IF(ISBLANK('Afrap. dec21-feb22'!B155),"",'Afrap. dec21-feb22'!B155)</f>
        <v/>
      </c>
      <c r="C153" s="78" t="str">
        <f>IF(ISBLANK('Afrap. dec21-feb22'!C155),"",'Afrap. dec21-feb22'!C155)</f>
        <v/>
      </c>
      <c r="D153" s="20">
        <f>IF('Afrap. dec21-feb22'!J155="Funktionær",0.75,0.9)</f>
        <v>0.9</v>
      </c>
      <c r="E153" s="16"/>
      <c r="J153" s="96" t="str">
        <f t="shared" si="4"/>
        <v/>
      </c>
      <c r="K153" s="29" t="str">
        <f t="shared" si="5"/>
        <v/>
      </c>
    </row>
    <row r="154" spans="1:11" x14ac:dyDescent="0.25">
      <c r="A154" s="15" t="str">
        <f>'Afrap. dec21-feb22'!A156</f>
        <v/>
      </c>
      <c r="B154" s="78" t="str">
        <f>IF(ISBLANK('Afrap. dec21-feb22'!B156),"",'Afrap. dec21-feb22'!B156)</f>
        <v/>
      </c>
      <c r="C154" s="78" t="str">
        <f>IF(ISBLANK('Afrap. dec21-feb22'!C156),"",'Afrap. dec21-feb22'!C156)</f>
        <v/>
      </c>
      <c r="D154" s="20">
        <f>IF('Afrap. dec21-feb22'!J156="Funktionær",0.75,0.9)</f>
        <v>0.9</v>
      </c>
      <c r="E154" s="16"/>
      <c r="J154" s="96" t="str">
        <f t="shared" si="4"/>
        <v/>
      </c>
      <c r="K154" s="29" t="str">
        <f t="shared" si="5"/>
        <v/>
      </c>
    </row>
    <row r="155" spans="1:11" x14ac:dyDescent="0.25">
      <c r="A155" s="15" t="str">
        <f>'Afrap. dec21-feb22'!A157</f>
        <v/>
      </c>
      <c r="B155" s="78" t="str">
        <f>IF(ISBLANK('Afrap. dec21-feb22'!B157),"",'Afrap. dec21-feb22'!B157)</f>
        <v/>
      </c>
      <c r="C155" s="78" t="str">
        <f>IF(ISBLANK('Afrap. dec21-feb22'!C157),"",'Afrap. dec21-feb22'!C157)</f>
        <v/>
      </c>
      <c r="D155" s="20">
        <f>IF('Afrap. dec21-feb22'!J157="Funktionær",0.75,0.9)</f>
        <v>0.9</v>
      </c>
      <c r="E155" s="16"/>
      <c r="J155" s="96" t="str">
        <f t="shared" si="4"/>
        <v/>
      </c>
      <c r="K155" s="29" t="str">
        <f t="shared" si="5"/>
        <v/>
      </c>
    </row>
    <row r="156" spans="1:11" x14ac:dyDescent="0.25">
      <c r="A156" s="15" t="str">
        <f>'Afrap. dec21-feb22'!A158</f>
        <v/>
      </c>
      <c r="B156" s="78" t="str">
        <f>IF(ISBLANK('Afrap. dec21-feb22'!B158),"",'Afrap. dec21-feb22'!B158)</f>
        <v/>
      </c>
      <c r="C156" s="78" t="str">
        <f>IF(ISBLANK('Afrap. dec21-feb22'!C158),"",'Afrap. dec21-feb22'!C158)</f>
        <v/>
      </c>
      <c r="D156" s="20">
        <f>IF('Afrap. dec21-feb22'!J158="Funktionær",0.75,0.9)</f>
        <v>0.9</v>
      </c>
      <c r="E156" s="16"/>
      <c r="J156" s="96" t="str">
        <f t="shared" si="4"/>
        <v/>
      </c>
      <c r="K156" s="29" t="str">
        <f t="shared" si="5"/>
        <v/>
      </c>
    </row>
    <row r="157" spans="1:11" x14ac:dyDescent="0.25">
      <c r="A157" s="15" t="str">
        <f>'Afrap. dec21-feb22'!A159</f>
        <v/>
      </c>
      <c r="B157" s="78" t="str">
        <f>IF(ISBLANK('Afrap. dec21-feb22'!B159),"",'Afrap. dec21-feb22'!B159)</f>
        <v/>
      </c>
      <c r="C157" s="78" t="str">
        <f>IF(ISBLANK('Afrap. dec21-feb22'!C159),"",'Afrap. dec21-feb22'!C159)</f>
        <v/>
      </c>
      <c r="D157" s="20">
        <f>IF('Afrap. dec21-feb22'!J159="Funktionær",0.75,0.9)</f>
        <v>0.9</v>
      </c>
      <c r="E157" s="16"/>
      <c r="J157" s="96" t="str">
        <f t="shared" si="4"/>
        <v/>
      </c>
      <c r="K157" s="29" t="str">
        <f t="shared" si="5"/>
        <v/>
      </c>
    </row>
    <row r="158" spans="1:11" x14ac:dyDescent="0.25">
      <c r="A158" s="15" t="str">
        <f>'Afrap. dec21-feb22'!A160</f>
        <v/>
      </c>
      <c r="B158" s="78" t="str">
        <f>IF(ISBLANK('Afrap. dec21-feb22'!B160),"",'Afrap. dec21-feb22'!B160)</f>
        <v/>
      </c>
      <c r="C158" s="78" t="str">
        <f>IF(ISBLANK('Afrap. dec21-feb22'!C160),"",'Afrap. dec21-feb22'!C160)</f>
        <v/>
      </c>
      <c r="D158" s="20">
        <f>IF('Afrap. dec21-feb22'!J160="Funktionær",0.75,0.9)</f>
        <v>0.9</v>
      </c>
      <c r="E158" s="16"/>
      <c r="J158" s="96" t="str">
        <f t="shared" si="4"/>
        <v/>
      </c>
      <c r="K158" s="29" t="str">
        <f t="shared" si="5"/>
        <v/>
      </c>
    </row>
    <row r="159" spans="1:11" x14ac:dyDescent="0.25">
      <c r="A159" s="15" t="str">
        <f>'Afrap. dec21-feb22'!A161</f>
        <v/>
      </c>
      <c r="B159" s="78" t="str">
        <f>IF(ISBLANK('Afrap. dec21-feb22'!B161),"",'Afrap. dec21-feb22'!B161)</f>
        <v/>
      </c>
      <c r="C159" s="78" t="str">
        <f>IF(ISBLANK('Afrap. dec21-feb22'!C161),"",'Afrap. dec21-feb22'!C161)</f>
        <v/>
      </c>
      <c r="D159" s="20">
        <f>IF('Afrap. dec21-feb22'!J161="Funktionær",0.75,0.9)</f>
        <v>0.9</v>
      </c>
      <c r="E159" s="16"/>
      <c r="J159" s="96" t="str">
        <f t="shared" si="4"/>
        <v/>
      </c>
      <c r="K159" s="29" t="str">
        <f t="shared" si="5"/>
        <v/>
      </c>
    </row>
    <row r="160" spans="1:11" x14ac:dyDescent="0.25">
      <c r="A160" s="15" t="str">
        <f>'Afrap. dec21-feb22'!A162</f>
        <v/>
      </c>
      <c r="B160" s="78" t="str">
        <f>IF(ISBLANK('Afrap. dec21-feb22'!B162),"",'Afrap. dec21-feb22'!B162)</f>
        <v/>
      </c>
      <c r="C160" s="78" t="str">
        <f>IF(ISBLANK('Afrap. dec21-feb22'!C162),"",'Afrap. dec21-feb22'!C162)</f>
        <v/>
      </c>
      <c r="D160" s="20">
        <f>IF('Afrap. dec21-feb22'!J162="Funktionær",0.75,0.9)</f>
        <v>0.9</v>
      </c>
      <c r="E160" s="16"/>
      <c r="J160" s="96" t="str">
        <f t="shared" si="4"/>
        <v/>
      </c>
      <c r="K160" s="29" t="str">
        <f t="shared" si="5"/>
        <v/>
      </c>
    </row>
    <row r="161" spans="1:11" x14ac:dyDescent="0.25">
      <c r="A161" s="15" t="str">
        <f>'Afrap. dec21-feb22'!A163</f>
        <v/>
      </c>
      <c r="B161" s="78" t="str">
        <f>IF(ISBLANK('Afrap. dec21-feb22'!B163),"",'Afrap. dec21-feb22'!B163)</f>
        <v/>
      </c>
      <c r="C161" s="78" t="str">
        <f>IF(ISBLANK('Afrap. dec21-feb22'!C163),"",'Afrap. dec21-feb22'!C163)</f>
        <v/>
      </c>
      <c r="D161" s="20">
        <f>IF('Afrap. dec21-feb22'!J163="Funktionær",0.75,0.9)</f>
        <v>0.9</v>
      </c>
      <c r="E161" s="16"/>
      <c r="J161" s="96" t="str">
        <f t="shared" si="4"/>
        <v/>
      </c>
      <c r="K161" s="29" t="str">
        <f t="shared" si="5"/>
        <v/>
      </c>
    </row>
    <row r="162" spans="1:11" x14ac:dyDescent="0.25">
      <c r="A162" s="15" t="str">
        <f>'Afrap. dec21-feb22'!A164</f>
        <v/>
      </c>
      <c r="B162" s="78" t="str">
        <f>IF(ISBLANK('Afrap. dec21-feb22'!B164),"",'Afrap. dec21-feb22'!B164)</f>
        <v/>
      </c>
      <c r="C162" s="78" t="str">
        <f>IF(ISBLANK('Afrap. dec21-feb22'!C164),"",'Afrap. dec21-feb22'!C164)</f>
        <v/>
      </c>
      <c r="D162" s="20">
        <f>IF('Afrap. dec21-feb22'!J164="Funktionær",0.75,0.9)</f>
        <v>0.9</v>
      </c>
      <c r="E162" s="16"/>
      <c r="J162" s="96" t="str">
        <f t="shared" si="4"/>
        <v/>
      </c>
      <c r="K162" s="29" t="str">
        <f t="shared" si="5"/>
        <v/>
      </c>
    </row>
    <row r="163" spans="1:11" x14ac:dyDescent="0.25">
      <c r="A163" s="15" t="str">
        <f>'Afrap. dec21-feb22'!A165</f>
        <v/>
      </c>
      <c r="B163" s="78" t="str">
        <f>IF(ISBLANK('Afrap. dec21-feb22'!B165),"",'Afrap. dec21-feb22'!B165)</f>
        <v/>
      </c>
      <c r="C163" s="78" t="str">
        <f>IF(ISBLANK('Afrap. dec21-feb22'!C165),"",'Afrap. dec21-feb22'!C165)</f>
        <v/>
      </c>
      <c r="D163" s="20">
        <f>IF('Afrap. dec21-feb22'!J165="Funktionær",0.75,0.9)</f>
        <v>0.9</v>
      </c>
      <c r="E163" s="16"/>
      <c r="J163" s="96" t="str">
        <f t="shared" si="4"/>
        <v/>
      </c>
      <c r="K163" s="29" t="str">
        <f t="shared" si="5"/>
        <v/>
      </c>
    </row>
    <row r="164" spans="1:11" x14ac:dyDescent="0.25">
      <c r="A164" s="15" t="str">
        <f>'Afrap. dec21-feb22'!A166</f>
        <v/>
      </c>
      <c r="B164" s="78" t="str">
        <f>IF(ISBLANK('Afrap. dec21-feb22'!B166),"",'Afrap. dec21-feb22'!B166)</f>
        <v/>
      </c>
      <c r="C164" s="78" t="str">
        <f>IF(ISBLANK('Afrap. dec21-feb22'!C166),"",'Afrap. dec21-feb22'!C166)</f>
        <v/>
      </c>
      <c r="D164" s="20">
        <f>IF('Afrap. dec21-feb22'!J166="Funktionær",0.75,0.9)</f>
        <v>0.9</v>
      </c>
      <c r="E164" s="16"/>
      <c r="J164" s="96" t="str">
        <f t="shared" si="4"/>
        <v/>
      </c>
      <c r="K164" s="29" t="str">
        <f t="shared" si="5"/>
        <v/>
      </c>
    </row>
    <row r="165" spans="1:11" x14ac:dyDescent="0.25">
      <c r="A165" s="15" t="str">
        <f>'Afrap. dec21-feb22'!A167</f>
        <v/>
      </c>
      <c r="B165" s="78" t="str">
        <f>IF(ISBLANK('Afrap. dec21-feb22'!B167),"",'Afrap. dec21-feb22'!B167)</f>
        <v/>
      </c>
      <c r="C165" s="78" t="str">
        <f>IF(ISBLANK('Afrap. dec21-feb22'!C167),"",'Afrap. dec21-feb22'!C167)</f>
        <v/>
      </c>
      <c r="D165" s="20">
        <f>IF('Afrap. dec21-feb22'!J167="Funktionær",0.75,0.9)</f>
        <v>0.9</v>
      </c>
      <c r="E165" s="16"/>
      <c r="J165" s="96" t="str">
        <f t="shared" si="4"/>
        <v/>
      </c>
      <c r="K165" s="29" t="str">
        <f t="shared" si="5"/>
        <v/>
      </c>
    </row>
    <row r="166" spans="1:11" x14ac:dyDescent="0.25">
      <c r="A166" s="15" t="str">
        <f>'Afrap. dec21-feb22'!A168</f>
        <v/>
      </c>
      <c r="B166" s="78" t="str">
        <f>IF(ISBLANK('Afrap. dec21-feb22'!B168),"",'Afrap. dec21-feb22'!B168)</f>
        <v/>
      </c>
      <c r="C166" s="78" t="str">
        <f>IF(ISBLANK('Afrap. dec21-feb22'!C168),"",'Afrap. dec21-feb22'!C168)</f>
        <v/>
      </c>
      <c r="D166" s="20">
        <f>IF('Afrap. dec21-feb22'!J168="Funktionær",0.75,0.9)</f>
        <v>0.9</v>
      </c>
      <c r="E166" s="16"/>
      <c r="J166" s="96" t="str">
        <f t="shared" si="4"/>
        <v/>
      </c>
      <c r="K166" s="29" t="str">
        <f t="shared" si="5"/>
        <v/>
      </c>
    </row>
    <row r="167" spans="1:11" x14ac:dyDescent="0.25">
      <c r="A167" s="15" t="str">
        <f>'Afrap. dec21-feb22'!A169</f>
        <v/>
      </c>
      <c r="B167" s="78" t="str">
        <f>IF(ISBLANK('Afrap. dec21-feb22'!B169),"",'Afrap. dec21-feb22'!B169)</f>
        <v/>
      </c>
      <c r="C167" s="78" t="str">
        <f>IF(ISBLANK('Afrap. dec21-feb22'!C169),"",'Afrap. dec21-feb22'!C169)</f>
        <v/>
      </c>
      <c r="D167" s="20">
        <f>IF('Afrap. dec21-feb22'!J169="Funktionær",0.75,0.9)</f>
        <v>0.9</v>
      </c>
      <c r="E167" s="16"/>
      <c r="J167" s="96" t="str">
        <f t="shared" si="4"/>
        <v/>
      </c>
      <c r="K167" s="29" t="str">
        <f t="shared" si="5"/>
        <v/>
      </c>
    </row>
    <row r="168" spans="1:11" x14ac:dyDescent="0.25">
      <c r="A168" s="15" t="str">
        <f>'Afrap. dec21-feb22'!A170</f>
        <v/>
      </c>
      <c r="B168" s="78" t="str">
        <f>IF(ISBLANK('Afrap. dec21-feb22'!B170),"",'Afrap. dec21-feb22'!B170)</f>
        <v/>
      </c>
      <c r="C168" s="78" t="str">
        <f>IF(ISBLANK('Afrap. dec21-feb22'!C170),"",'Afrap. dec21-feb22'!C170)</f>
        <v/>
      </c>
      <c r="D168" s="20">
        <f>IF('Afrap. dec21-feb22'!J170="Funktionær",0.75,0.9)</f>
        <v>0.9</v>
      </c>
      <c r="E168" s="16"/>
      <c r="J168" s="96" t="str">
        <f t="shared" si="4"/>
        <v/>
      </c>
      <c r="K168" s="29" t="str">
        <f t="shared" si="5"/>
        <v/>
      </c>
    </row>
    <row r="169" spans="1:11" x14ac:dyDescent="0.25">
      <c r="A169" s="15" t="str">
        <f>'Afrap. dec21-feb22'!A171</f>
        <v/>
      </c>
      <c r="B169" s="78" t="str">
        <f>IF(ISBLANK('Afrap. dec21-feb22'!B171),"",'Afrap. dec21-feb22'!B171)</f>
        <v/>
      </c>
      <c r="C169" s="78" t="str">
        <f>IF(ISBLANK('Afrap. dec21-feb22'!C171),"",'Afrap. dec21-feb22'!C171)</f>
        <v/>
      </c>
      <c r="D169" s="20">
        <f>IF('Afrap. dec21-feb22'!J171="Funktionær",0.75,0.9)</f>
        <v>0.9</v>
      </c>
      <c r="E169" s="16"/>
      <c r="J169" s="96" t="str">
        <f t="shared" si="4"/>
        <v/>
      </c>
      <c r="K169" s="29" t="str">
        <f t="shared" si="5"/>
        <v/>
      </c>
    </row>
    <row r="170" spans="1:11" x14ac:dyDescent="0.25">
      <c r="A170" s="15" t="str">
        <f>'Afrap. dec21-feb22'!A172</f>
        <v/>
      </c>
      <c r="B170" s="78" t="str">
        <f>IF(ISBLANK('Afrap. dec21-feb22'!B172),"",'Afrap. dec21-feb22'!B172)</f>
        <v/>
      </c>
      <c r="C170" s="78" t="str">
        <f>IF(ISBLANK('Afrap. dec21-feb22'!C172),"",'Afrap. dec21-feb22'!C172)</f>
        <v/>
      </c>
      <c r="D170" s="20">
        <f>IF('Afrap. dec21-feb22'!J172="Funktionær",0.75,0.9)</f>
        <v>0.9</v>
      </c>
      <c r="E170" s="16"/>
      <c r="J170" s="96" t="str">
        <f t="shared" si="4"/>
        <v/>
      </c>
      <c r="K170" s="29" t="str">
        <f t="shared" si="5"/>
        <v/>
      </c>
    </row>
    <row r="171" spans="1:11" x14ac:dyDescent="0.25">
      <c r="A171" s="15" t="str">
        <f>'Afrap. dec21-feb22'!A173</f>
        <v/>
      </c>
      <c r="B171" s="78" t="str">
        <f>IF(ISBLANK('Afrap. dec21-feb22'!B173),"",'Afrap. dec21-feb22'!B173)</f>
        <v/>
      </c>
      <c r="C171" s="78" t="str">
        <f>IF(ISBLANK('Afrap. dec21-feb22'!C173),"",'Afrap. dec21-feb22'!C173)</f>
        <v/>
      </c>
      <c r="D171" s="20">
        <f>IF('Afrap. dec21-feb22'!J173="Funktionær",0.75,0.9)</f>
        <v>0.9</v>
      </c>
      <c r="E171" s="16"/>
      <c r="J171" s="96" t="str">
        <f t="shared" si="4"/>
        <v/>
      </c>
      <c r="K171" s="29" t="str">
        <f t="shared" si="5"/>
        <v/>
      </c>
    </row>
    <row r="172" spans="1:11" x14ac:dyDescent="0.25">
      <c r="A172" s="15" t="str">
        <f>'Afrap. dec21-feb22'!A174</f>
        <v/>
      </c>
      <c r="B172" s="78" t="str">
        <f>IF(ISBLANK('Afrap. dec21-feb22'!B174),"",'Afrap. dec21-feb22'!B174)</f>
        <v/>
      </c>
      <c r="C172" s="78" t="str">
        <f>IF(ISBLANK('Afrap. dec21-feb22'!C174),"",'Afrap. dec21-feb22'!C174)</f>
        <v/>
      </c>
      <c r="D172" s="20">
        <f>IF('Afrap. dec21-feb22'!J174="Funktionær",0.75,0.9)</f>
        <v>0.9</v>
      </c>
      <c r="E172" s="16"/>
      <c r="J172" s="96" t="str">
        <f t="shared" si="4"/>
        <v/>
      </c>
      <c r="K172" s="29" t="str">
        <f t="shared" si="5"/>
        <v/>
      </c>
    </row>
    <row r="173" spans="1:11" x14ac:dyDescent="0.25">
      <c r="A173" s="15" t="str">
        <f>'Afrap. dec21-feb22'!A175</f>
        <v/>
      </c>
      <c r="B173" s="78" t="str">
        <f>IF(ISBLANK('Afrap. dec21-feb22'!B175),"",'Afrap. dec21-feb22'!B175)</f>
        <v/>
      </c>
      <c r="C173" s="78" t="str">
        <f>IF(ISBLANK('Afrap. dec21-feb22'!C175),"",'Afrap. dec21-feb22'!C175)</f>
        <v/>
      </c>
      <c r="D173" s="20">
        <f>IF('Afrap. dec21-feb22'!J175="Funktionær",0.75,0.9)</f>
        <v>0.9</v>
      </c>
      <c r="E173" s="16"/>
      <c r="J173" s="96" t="str">
        <f t="shared" si="4"/>
        <v/>
      </c>
      <c r="K173" s="29" t="str">
        <f t="shared" si="5"/>
        <v/>
      </c>
    </row>
    <row r="174" spans="1:11" x14ac:dyDescent="0.25">
      <c r="A174" s="15" t="str">
        <f>'Afrap. dec21-feb22'!A176</f>
        <v/>
      </c>
      <c r="B174" s="78" t="str">
        <f>IF(ISBLANK('Afrap. dec21-feb22'!B176),"",'Afrap. dec21-feb22'!B176)</f>
        <v/>
      </c>
      <c r="C174" s="78" t="str">
        <f>IF(ISBLANK('Afrap. dec21-feb22'!C176),"",'Afrap. dec21-feb22'!C176)</f>
        <v/>
      </c>
      <c r="D174" s="20">
        <f>IF('Afrap. dec21-feb22'!J176="Funktionær",0.75,0.9)</f>
        <v>0.9</v>
      </c>
      <c r="E174" s="16"/>
      <c r="J174" s="96" t="str">
        <f t="shared" si="4"/>
        <v/>
      </c>
      <c r="K174" s="29" t="str">
        <f t="shared" si="5"/>
        <v/>
      </c>
    </row>
    <row r="175" spans="1:11" x14ac:dyDescent="0.25">
      <c r="A175" s="15" t="str">
        <f>'Afrap. dec21-feb22'!A177</f>
        <v/>
      </c>
      <c r="B175" s="78" t="str">
        <f>IF(ISBLANK('Afrap. dec21-feb22'!B177),"",'Afrap. dec21-feb22'!B177)</f>
        <v/>
      </c>
      <c r="C175" s="78" t="str">
        <f>IF(ISBLANK('Afrap. dec21-feb22'!C177),"",'Afrap. dec21-feb22'!C177)</f>
        <v/>
      </c>
      <c r="D175" s="20">
        <f>IF('Afrap. dec21-feb22'!J177="Funktionær",0.75,0.9)</f>
        <v>0.9</v>
      </c>
      <c r="E175" s="16"/>
      <c r="J175" s="96" t="str">
        <f t="shared" si="4"/>
        <v/>
      </c>
      <c r="K175" s="29" t="str">
        <f t="shared" si="5"/>
        <v/>
      </c>
    </row>
    <row r="176" spans="1:11" x14ac:dyDescent="0.25">
      <c r="A176" s="15" t="str">
        <f>'Afrap. dec21-feb22'!A178</f>
        <v/>
      </c>
      <c r="B176" s="78" t="str">
        <f>IF(ISBLANK('Afrap. dec21-feb22'!B178),"",'Afrap. dec21-feb22'!B178)</f>
        <v/>
      </c>
      <c r="C176" s="78" t="str">
        <f>IF(ISBLANK('Afrap. dec21-feb22'!C178),"",'Afrap. dec21-feb22'!C178)</f>
        <v/>
      </c>
      <c r="D176" s="20">
        <f>IF('Afrap. dec21-feb22'!J178="Funktionær",0.75,0.9)</f>
        <v>0.9</v>
      </c>
      <c r="E176" s="16"/>
      <c r="J176" s="96" t="str">
        <f t="shared" si="4"/>
        <v/>
      </c>
      <c r="K176" s="29" t="str">
        <f t="shared" si="5"/>
        <v/>
      </c>
    </row>
    <row r="177" spans="1:11" x14ac:dyDescent="0.25">
      <c r="A177" s="15" t="str">
        <f>'Afrap. dec21-feb22'!A179</f>
        <v/>
      </c>
      <c r="B177" s="78" t="str">
        <f>IF(ISBLANK('Afrap. dec21-feb22'!B179),"",'Afrap. dec21-feb22'!B179)</f>
        <v/>
      </c>
      <c r="C177" s="78" t="str">
        <f>IF(ISBLANK('Afrap. dec21-feb22'!C179),"",'Afrap. dec21-feb22'!C179)</f>
        <v/>
      </c>
      <c r="D177" s="20">
        <f>IF('Afrap. dec21-feb22'!J179="Funktionær",0.75,0.9)</f>
        <v>0.9</v>
      </c>
      <c r="E177" s="16"/>
      <c r="J177" s="96" t="str">
        <f t="shared" si="4"/>
        <v/>
      </c>
      <c r="K177" s="29" t="str">
        <f t="shared" si="5"/>
        <v/>
      </c>
    </row>
    <row r="178" spans="1:11" x14ac:dyDescent="0.25">
      <c r="A178" s="15" t="str">
        <f>'Afrap. dec21-feb22'!A180</f>
        <v/>
      </c>
      <c r="B178" s="78" t="str">
        <f>IF(ISBLANK('Afrap. dec21-feb22'!B180),"",'Afrap. dec21-feb22'!B180)</f>
        <v/>
      </c>
      <c r="C178" s="78" t="str">
        <f>IF(ISBLANK('Afrap. dec21-feb22'!C180),"",'Afrap. dec21-feb22'!C180)</f>
        <v/>
      </c>
      <c r="D178" s="20">
        <f>IF('Afrap. dec21-feb22'!J180="Funktionær",0.75,0.9)</f>
        <v>0.9</v>
      </c>
      <c r="E178" s="16"/>
      <c r="J178" s="96" t="str">
        <f t="shared" si="4"/>
        <v/>
      </c>
      <c r="K178" s="29" t="str">
        <f t="shared" si="5"/>
        <v/>
      </c>
    </row>
    <row r="179" spans="1:11" x14ac:dyDescent="0.25">
      <c r="A179" s="15" t="str">
        <f>'Afrap. dec21-feb22'!A181</f>
        <v/>
      </c>
      <c r="B179" s="78" t="str">
        <f>IF(ISBLANK('Afrap. dec21-feb22'!B181),"",'Afrap. dec21-feb22'!B181)</f>
        <v/>
      </c>
      <c r="C179" s="78" t="str">
        <f>IF(ISBLANK('Afrap. dec21-feb22'!C181),"",'Afrap. dec21-feb22'!C181)</f>
        <v/>
      </c>
      <c r="D179" s="20">
        <f>IF('Afrap. dec21-feb22'!J181="Funktionær",0.75,0.9)</f>
        <v>0.9</v>
      </c>
      <c r="E179" s="16"/>
      <c r="J179" s="96" t="str">
        <f t="shared" si="4"/>
        <v/>
      </c>
      <c r="K179" s="29" t="str">
        <f t="shared" si="5"/>
        <v/>
      </c>
    </row>
    <row r="180" spans="1:11" x14ac:dyDescent="0.25">
      <c r="A180" s="15" t="str">
        <f>'Afrap. dec21-feb22'!A182</f>
        <v/>
      </c>
      <c r="B180" s="78" t="str">
        <f>IF(ISBLANK('Afrap. dec21-feb22'!B182),"",'Afrap. dec21-feb22'!B182)</f>
        <v/>
      </c>
      <c r="C180" s="78" t="str">
        <f>IF(ISBLANK('Afrap. dec21-feb22'!C182),"",'Afrap. dec21-feb22'!C182)</f>
        <v/>
      </c>
      <c r="D180" s="20">
        <f>IF('Afrap. dec21-feb22'!J182="Funktionær",0.75,0.9)</f>
        <v>0.9</v>
      </c>
      <c r="E180" s="16"/>
      <c r="J180" s="96" t="str">
        <f t="shared" si="4"/>
        <v/>
      </c>
      <c r="K180" s="29" t="str">
        <f t="shared" si="5"/>
        <v/>
      </c>
    </row>
    <row r="181" spans="1:11" x14ac:dyDescent="0.25">
      <c r="A181" s="15" t="str">
        <f>'Afrap. dec21-feb22'!A183</f>
        <v/>
      </c>
      <c r="B181" s="78" t="str">
        <f>IF(ISBLANK('Afrap. dec21-feb22'!B183),"",'Afrap. dec21-feb22'!B183)</f>
        <v/>
      </c>
      <c r="C181" s="78" t="str">
        <f>IF(ISBLANK('Afrap. dec21-feb22'!C183),"",'Afrap. dec21-feb22'!C183)</f>
        <v/>
      </c>
      <c r="D181" s="20">
        <f>IF('Afrap. dec21-feb22'!J183="Funktionær",0.75,0.9)</f>
        <v>0.9</v>
      </c>
      <c r="E181" s="16"/>
      <c r="J181" s="96" t="str">
        <f t="shared" si="4"/>
        <v/>
      </c>
      <c r="K181" s="29" t="str">
        <f t="shared" si="5"/>
        <v/>
      </c>
    </row>
    <row r="182" spans="1:11" x14ac:dyDescent="0.25">
      <c r="A182" s="15" t="str">
        <f>'Afrap. dec21-feb22'!A184</f>
        <v/>
      </c>
      <c r="B182" s="78" t="str">
        <f>IF(ISBLANK('Afrap. dec21-feb22'!B184),"",'Afrap. dec21-feb22'!B184)</f>
        <v/>
      </c>
      <c r="C182" s="78" t="str">
        <f>IF(ISBLANK('Afrap. dec21-feb22'!C184),"",'Afrap. dec21-feb22'!C184)</f>
        <v/>
      </c>
      <c r="D182" s="20">
        <f>IF('Afrap. dec21-feb22'!J184="Funktionær",0.75,0.9)</f>
        <v>0.9</v>
      </c>
      <c r="E182" s="16"/>
      <c r="J182" s="96" t="str">
        <f t="shared" si="4"/>
        <v/>
      </c>
      <c r="K182" s="29" t="str">
        <f t="shared" si="5"/>
        <v/>
      </c>
    </row>
    <row r="183" spans="1:11" x14ac:dyDescent="0.25">
      <c r="A183" s="15" t="str">
        <f>'Afrap. dec21-feb22'!A185</f>
        <v/>
      </c>
      <c r="B183" s="78" t="str">
        <f>IF(ISBLANK('Afrap. dec21-feb22'!B185),"",'Afrap. dec21-feb22'!B185)</f>
        <v/>
      </c>
      <c r="C183" s="78" t="str">
        <f>IF(ISBLANK('Afrap. dec21-feb22'!C185),"",'Afrap. dec21-feb22'!C185)</f>
        <v/>
      </c>
      <c r="D183" s="20">
        <f>IF('Afrap. dec21-feb22'!J185="Funktionær",0.75,0.9)</f>
        <v>0.9</v>
      </c>
      <c r="E183" s="16"/>
      <c r="J183" s="96" t="str">
        <f t="shared" si="4"/>
        <v/>
      </c>
      <c r="K183" s="29" t="str">
        <f t="shared" si="5"/>
        <v/>
      </c>
    </row>
    <row r="184" spans="1:11" x14ac:dyDescent="0.25">
      <c r="A184" s="15" t="str">
        <f>'Afrap. dec21-feb22'!A186</f>
        <v/>
      </c>
      <c r="B184" s="78" t="str">
        <f>IF(ISBLANK('Afrap. dec21-feb22'!B186),"",'Afrap. dec21-feb22'!B186)</f>
        <v/>
      </c>
      <c r="C184" s="78" t="str">
        <f>IF(ISBLANK('Afrap. dec21-feb22'!C186),"",'Afrap. dec21-feb22'!C186)</f>
        <v/>
      </c>
      <c r="D184" s="20">
        <f>IF('Afrap. dec21-feb22'!J186="Funktionær",0.75,0.9)</f>
        <v>0.9</v>
      </c>
      <c r="E184" s="16"/>
      <c r="J184" s="96" t="str">
        <f t="shared" si="4"/>
        <v/>
      </c>
      <c r="K184" s="29" t="str">
        <f t="shared" si="5"/>
        <v/>
      </c>
    </row>
    <row r="185" spans="1:11" x14ac:dyDescent="0.25">
      <c r="A185" s="15" t="str">
        <f>'Afrap. dec21-feb22'!A187</f>
        <v/>
      </c>
      <c r="B185" s="78" t="str">
        <f>IF(ISBLANK('Afrap. dec21-feb22'!B187),"",'Afrap. dec21-feb22'!B187)</f>
        <v/>
      </c>
      <c r="C185" s="78" t="str">
        <f>IF(ISBLANK('Afrap. dec21-feb22'!C187),"",'Afrap. dec21-feb22'!C187)</f>
        <v/>
      </c>
      <c r="D185" s="20">
        <f>IF('Afrap. dec21-feb22'!J187="Funktionær",0.75,0.9)</f>
        <v>0.9</v>
      </c>
      <c r="E185" s="16"/>
      <c r="J185" s="96" t="str">
        <f t="shared" si="4"/>
        <v/>
      </c>
      <c r="K185" s="29" t="str">
        <f t="shared" si="5"/>
        <v/>
      </c>
    </row>
    <row r="186" spans="1:11" x14ac:dyDescent="0.25">
      <c r="A186" s="15" t="str">
        <f>'Afrap. dec21-feb22'!A188</f>
        <v/>
      </c>
      <c r="B186" s="78" t="str">
        <f>IF(ISBLANK('Afrap. dec21-feb22'!B188),"",'Afrap. dec21-feb22'!B188)</f>
        <v/>
      </c>
      <c r="C186" s="78" t="str">
        <f>IF(ISBLANK('Afrap. dec21-feb22'!C188),"",'Afrap. dec21-feb22'!C188)</f>
        <v/>
      </c>
      <c r="D186" s="20">
        <f>IF('Afrap. dec21-feb22'!J188="Funktionær",0.75,0.9)</f>
        <v>0.9</v>
      </c>
      <c r="E186" s="16"/>
      <c r="J186" s="96" t="str">
        <f t="shared" si="4"/>
        <v/>
      </c>
      <c r="K186" s="29" t="str">
        <f t="shared" si="5"/>
        <v/>
      </c>
    </row>
    <row r="187" spans="1:11" x14ac:dyDescent="0.25">
      <c r="A187" s="15" t="str">
        <f>'Afrap. dec21-feb22'!A189</f>
        <v/>
      </c>
      <c r="B187" s="78" t="str">
        <f>IF(ISBLANK('Afrap. dec21-feb22'!B189),"",'Afrap. dec21-feb22'!B189)</f>
        <v/>
      </c>
      <c r="C187" s="78" t="str">
        <f>IF(ISBLANK('Afrap. dec21-feb22'!C189),"",'Afrap. dec21-feb22'!C189)</f>
        <v/>
      </c>
      <c r="D187" s="20">
        <f>IF('Afrap. dec21-feb22'!J189="Funktionær",0.75,0.9)</f>
        <v>0.9</v>
      </c>
      <c r="E187" s="16"/>
      <c r="J187" s="96" t="str">
        <f t="shared" si="4"/>
        <v/>
      </c>
      <c r="K187" s="29" t="str">
        <f t="shared" si="5"/>
        <v/>
      </c>
    </row>
    <row r="188" spans="1:11" x14ac:dyDescent="0.25">
      <c r="A188" s="15" t="str">
        <f>'Afrap. dec21-feb22'!A190</f>
        <v/>
      </c>
      <c r="B188" s="78" t="str">
        <f>IF(ISBLANK('Afrap. dec21-feb22'!B190),"",'Afrap. dec21-feb22'!B190)</f>
        <v/>
      </c>
      <c r="C188" s="78" t="str">
        <f>IF(ISBLANK('Afrap. dec21-feb22'!C190),"",'Afrap. dec21-feb22'!C190)</f>
        <v/>
      </c>
      <c r="D188" s="20">
        <f>IF('Afrap. dec21-feb22'!J190="Funktionær",0.75,0.9)</f>
        <v>0.9</v>
      </c>
      <c r="E188" s="16"/>
      <c r="J188" s="96" t="str">
        <f t="shared" si="4"/>
        <v/>
      </c>
      <c r="K188" s="29" t="str">
        <f t="shared" si="5"/>
        <v/>
      </c>
    </row>
    <row r="189" spans="1:11" x14ac:dyDescent="0.25">
      <c r="A189" s="15" t="str">
        <f>'Afrap. dec21-feb22'!A191</f>
        <v/>
      </c>
      <c r="B189" s="78" t="str">
        <f>IF(ISBLANK('Afrap. dec21-feb22'!B191),"",'Afrap. dec21-feb22'!B191)</f>
        <v/>
      </c>
      <c r="C189" s="78" t="str">
        <f>IF(ISBLANK('Afrap. dec21-feb22'!C191),"",'Afrap. dec21-feb22'!C191)</f>
        <v/>
      </c>
      <c r="D189" s="20">
        <f>IF('Afrap. dec21-feb22'!J191="Funktionær",0.75,0.9)</f>
        <v>0.9</v>
      </c>
      <c r="E189" s="16"/>
      <c r="J189" s="96" t="str">
        <f t="shared" si="4"/>
        <v/>
      </c>
      <c r="K189" s="29" t="str">
        <f t="shared" si="5"/>
        <v/>
      </c>
    </row>
    <row r="190" spans="1:11" x14ac:dyDescent="0.25">
      <c r="A190" s="15" t="str">
        <f>'Afrap. dec21-feb22'!A192</f>
        <v/>
      </c>
      <c r="B190" s="78" t="str">
        <f>IF(ISBLANK('Afrap. dec21-feb22'!B192),"",'Afrap. dec21-feb22'!B192)</f>
        <v/>
      </c>
      <c r="C190" s="78" t="str">
        <f>IF(ISBLANK('Afrap. dec21-feb22'!C192),"",'Afrap. dec21-feb22'!C192)</f>
        <v/>
      </c>
      <c r="D190" s="20">
        <f>IF('Afrap. dec21-feb22'!J192="Funktionær",0.75,0.9)</f>
        <v>0.9</v>
      </c>
      <c r="E190" s="16"/>
      <c r="J190" s="96" t="str">
        <f t="shared" si="4"/>
        <v/>
      </c>
      <c r="K190" s="29" t="str">
        <f t="shared" si="5"/>
        <v/>
      </c>
    </row>
    <row r="191" spans="1:11" x14ac:dyDescent="0.25">
      <c r="A191" s="15" t="str">
        <f>'Afrap. dec21-feb22'!A193</f>
        <v/>
      </c>
      <c r="B191" s="78" t="str">
        <f>IF(ISBLANK('Afrap. dec21-feb22'!B193),"",'Afrap. dec21-feb22'!B193)</f>
        <v/>
      </c>
      <c r="C191" s="78" t="str">
        <f>IF(ISBLANK('Afrap. dec21-feb22'!C193),"",'Afrap. dec21-feb22'!C193)</f>
        <v/>
      </c>
      <c r="D191" s="20">
        <f>IF('Afrap. dec21-feb22'!J193="Funktionær",0.75,0.9)</f>
        <v>0.9</v>
      </c>
      <c r="E191" s="16"/>
      <c r="J191" s="96" t="str">
        <f t="shared" si="4"/>
        <v/>
      </c>
      <c r="K191" s="29" t="str">
        <f t="shared" si="5"/>
        <v/>
      </c>
    </row>
    <row r="192" spans="1:11" x14ac:dyDescent="0.25">
      <c r="A192" s="15" t="str">
        <f>'Afrap. dec21-feb22'!A194</f>
        <v/>
      </c>
      <c r="B192" s="78" t="str">
        <f>IF(ISBLANK('Afrap. dec21-feb22'!B194),"",'Afrap. dec21-feb22'!B194)</f>
        <v/>
      </c>
      <c r="C192" s="78" t="str">
        <f>IF(ISBLANK('Afrap. dec21-feb22'!C194),"",'Afrap. dec21-feb22'!C194)</f>
        <v/>
      </c>
      <c r="D192" s="20">
        <f>IF('Afrap. dec21-feb22'!J194="Funktionær",0.75,0.9)</f>
        <v>0.9</v>
      </c>
      <c r="E192" s="16"/>
      <c r="J192" s="96" t="str">
        <f t="shared" si="4"/>
        <v/>
      </c>
      <c r="K192" s="29" t="str">
        <f t="shared" si="5"/>
        <v/>
      </c>
    </row>
    <row r="193" spans="1:11" x14ac:dyDescent="0.25">
      <c r="A193" s="15" t="str">
        <f>'Afrap. dec21-feb22'!A195</f>
        <v/>
      </c>
      <c r="B193" s="78" t="str">
        <f>IF(ISBLANK('Afrap. dec21-feb22'!B195),"",'Afrap. dec21-feb22'!B195)</f>
        <v/>
      </c>
      <c r="C193" s="78" t="str">
        <f>IF(ISBLANK('Afrap. dec21-feb22'!C195),"",'Afrap. dec21-feb22'!C195)</f>
        <v/>
      </c>
      <c r="D193" s="20">
        <f>IF('Afrap. dec21-feb22'!J195="Funktionær",0.75,0.9)</f>
        <v>0.9</v>
      </c>
      <c r="E193" s="16"/>
      <c r="J193" s="96" t="str">
        <f t="shared" si="4"/>
        <v/>
      </c>
      <c r="K193" s="29" t="str">
        <f t="shared" si="5"/>
        <v/>
      </c>
    </row>
    <row r="194" spans="1:11" x14ac:dyDescent="0.25">
      <c r="A194" s="15" t="str">
        <f>'Afrap. dec21-feb22'!A196</f>
        <v/>
      </c>
      <c r="B194" s="78" t="str">
        <f>IF(ISBLANK('Afrap. dec21-feb22'!B196),"",'Afrap. dec21-feb22'!B196)</f>
        <v/>
      </c>
      <c r="C194" s="78" t="str">
        <f>IF(ISBLANK('Afrap. dec21-feb22'!C196),"",'Afrap. dec21-feb22'!C196)</f>
        <v/>
      </c>
      <c r="D194" s="20">
        <f>IF('Afrap. dec21-feb22'!J196="Funktionær",0.75,0.9)</f>
        <v>0.9</v>
      </c>
      <c r="E194" s="16"/>
      <c r="J194" s="96" t="str">
        <f t="shared" si="4"/>
        <v/>
      </c>
      <c r="K194" s="29" t="str">
        <f t="shared" si="5"/>
        <v/>
      </c>
    </row>
    <row r="195" spans="1:11" x14ac:dyDescent="0.25">
      <c r="A195" s="15" t="str">
        <f>'Afrap. dec21-feb22'!A197</f>
        <v/>
      </c>
      <c r="B195" s="78" t="str">
        <f>IF(ISBLANK('Afrap. dec21-feb22'!B197),"",'Afrap. dec21-feb22'!B197)</f>
        <v/>
      </c>
      <c r="C195" s="78" t="str">
        <f>IF(ISBLANK('Afrap. dec21-feb22'!C197),"",'Afrap. dec21-feb22'!C197)</f>
        <v/>
      </c>
      <c r="D195" s="20">
        <f>IF('Afrap. dec21-feb22'!J197="Funktionær",0.75,0.9)</f>
        <v>0.9</v>
      </c>
      <c r="E195" s="16"/>
      <c r="J195" s="96" t="str">
        <f t="shared" si="4"/>
        <v/>
      </c>
      <c r="K195" s="29" t="str">
        <f t="shared" si="5"/>
        <v/>
      </c>
    </row>
    <row r="196" spans="1:11" x14ac:dyDescent="0.25">
      <c r="A196" s="15" t="str">
        <f>'Afrap. dec21-feb22'!A198</f>
        <v/>
      </c>
      <c r="B196" s="78" t="str">
        <f>IF(ISBLANK('Afrap. dec21-feb22'!B198),"",'Afrap. dec21-feb22'!B198)</f>
        <v/>
      </c>
      <c r="C196" s="78" t="str">
        <f>IF(ISBLANK('Afrap. dec21-feb22'!C198),"",'Afrap. dec21-feb22'!C198)</f>
        <v/>
      </c>
      <c r="D196" s="20">
        <f>IF('Afrap. dec21-feb22'!J198="Funktionær",0.75,0.9)</f>
        <v>0.9</v>
      </c>
      <c r="E196" s="16"/>
      <c r="J196" s="96" t="str">
        <f t="shared" si="4"/>
        <v/>
      </c>
      <c r="K196" s="29" t="str">
        <f t="shared" si="5"/>
        <v/>
      </c>
    </row>
    <row r="197" spans="1:11" x14ac:dyDescent="0.25">
      <c r="A197" s="15" t="str">
        <f>'Afrap. dec21-feb22'!A199</f>
        <v/>
      </c>
      <c r="B197" s="78" t="str">
        <f>IF(ISBLANK('Afrap. dec21-feb22'!B199),"",'Afrap. dec21-feb22'!B199)</f>
        <v/>
      </c>
      <c r="C197" s="78" t="str">
        <f>IF(ISBLANK('Afrap. dec21-feb22'!C199),"",'Afrap. dec21-feb22'!C199)</f>
        <v/>
      </c>
      <c r="D197" s="20">
        <f>IF('Afrap. dec21-feb22'!J199="Funktionær",0.75,0.9)</f>
        <v>0.9</v>
      </c>
      <c r="E197" s="16"/>
      <c r="J197" s="96" t="str">
        <f t="shared" si="4"/>
        <v/>
      </c>
      <c r="K197" s="29" t="str">
        <f t="shared" si="5"/>
        <v/>
      </c>
    </row>
    <row r="198" spans="1:11" x14ac:dyDescent="0.25">
      <c r="A198" s="15" t="str">
        <f>'Afrap. dec21-feb22'!A200</f>
        <v/>
      </c>
      <c r="B198" s="78" t="str">
        <f>IF(ISBLANK('Afrap. dec21-feb22'!B200),"",'Afrap. dec21-feb22'!B200)</f>
        <v/>
      </c>
      <c r="C198" s="78" t="str">
        <f>IF(ISBLANK('Afrap. dec21-feb22'!C200),"",'Afrap. dec21-feb22'!C200)</f>
        <v/>
      </c>
      <c r="D198" s="20">
        <f>IF('Afrap. dec21-feb22'!J200="Funktionær",0.75,0.9)</f>
        <v>0.9</v>
      </c>
      <c r="E198" s="16"/>
      <c r="J198" s="96" t="str">
        <f t="shared" ref="J198:J261" si="6">IF(E198="Ja",((F198-G198)+(H198-I198)),"")</f>
        <v/>
      </c>
      <c r="K198" s="29" t="str">
        <f t="shared" ref="K198:K261" si="7">IFERROR(IF(J198&lt;0,J198*D198,J198*D198),"")</f>
        <v/>
      </c>
    </row>
    <row r="199" spans="1:11" x14ac:dyDescent="0.25">
      <c r="A199" s="15" t="str">
        <f>'Afrap. dec21-feb22'!A201</f>
        <v/>
      </c>
      <c r="B199" s="78" t="str">
        <f>IF(ISBLANK('Afrap. dec21-feb22'!B201),"",'Afrap. dec21-feb22'!B201)</f>
        <v/>
      </c>
      <c r="C199" s="78" t="str">
        <f>IF(ISBLANK('Afrap. dec21-feb22'!C201),"",'Afrap. dec21-feb22'!C201)</f>
        <v/>
      </c>
      <c r="D199" s="20">
        <f>IF('Afrap. dec21-feb22'!J201="Funktionær",0.75,0.9)</f>
        <v>0.9</v>
      </c>
      <c r="E199" s="16"/>
      <c r="J199" s="96" t="str">
        <f t="shared" si="6"/>
        <v/>
      </c>
      <c r="K199" s="29" t="str">
        <f t="shared" si="7"/>
        <v/>
      </c>
    </row>
    <row r="200" spans="1:11" x14ac:dyDescent="0.25">
      <c r="A200" s="15" t="str">
        <f>'Afrap. dec21-feb22'!A202</f>
        <v/>
      </c>
      <c r="B200" s="78" t="str">
        <f>IF(ISBLANK('Afrap. dec21-feb22'!B202),"",'Afrap. dec21-feb22'!B202)</f>
        <v/>
      </c>
      <c r="C200" s="78" t="str">
        <f>IF(ISBLANK('Afrap. dec21-feb22'!C202),"",'Afrap. dec21-feb22'!C202)</f>
        <v/>
      </c>
      <c r="D200" s="20">
        <f>IF('Afrap. dec21-feb22'!J202="Funktionær",0.75,0.9)</f>
        <v>0.9</v>
      </c>
      <c r="E200" s="16"/>
      <c r="J200" s="96" t="str">
        <f t="shared" si="6"/>
        <v/>
      </c>
      <c r="K200" s="29" t="str">
        <f t="shared" si="7"/>
        <v/>
      </c>
    </row>
    <row r="201" spans="1:11" x14ac:dyDescent="0.25">
      <c r="A201" s="15" t="str">
        <f>'Afrap. dec21-feb22'!A203</f>
        <v/>
      </c>
      <c r="B201" s="78" t="str">
        <f>IF(ISBLANK('Afrap. dec21-feb22'!B203),"",'Afrap. dec21-feb22'!B203)</f>
        <v/>
      </c>
      <c r="C201" s="78" t="str">
        <f>IF(ISBLANK('Afrap. dec21-feb22'!C203),"",'Afrap. dec21-feb22'!C203)</f>
        <v/>
      </c>
      <c r="D201" s="20">
        <f>IF('Afrap. dec21-feb22'!J203="Funktionær",0.75,0.9)</f>
        <v>0.9</v>
      </c>
      <c r="E201" s="16"/>
      <c r="J201" s="96" t="str">
        <f t="shared" si="6"/>
        <v/>
      </c>
      <c r="K201" s="29" t="str">
        <f t="shared" si="7"/>
        <v/>
      </c>
    </row>
    <row r="202" spans="1:11" x14ac:dyDescent="0.25">
      <c r="A202" s="15" t="str">
        <f>'Afrap. dec21-feb22'!A204</f>
        <v/>
      </c>
      <c r="B202" s="78" t="str">
        <f>IF(ISBLANK('Afrap. dec21-feb22'!B204),"",'Afrap. dec21-feb22'!B204)</f>
        <v/>
      </c>
      <c r="C202" s="78" t="str">
        <f>IF(ISBLANK('Afrap. dec21-feb22'!C204),"",'Afrap. dec21-feb22'!C204)</f>
        <v/>
      </c>
      <c r="D202" s="20">
        <f>IF('Afrap. dec21-feb22'!J204="Funktionær",0.75,0.9)</f>
        <v>0.9</v>
      </c>
      <c r="E202" s="16"/>
      <c r="J202" s="96" t="str">
        <f t="shared" si="6"/>
        <v/>
      </c>
      <c r="K202" s="29" t="str">
        <f t="shared" si="7"/>
        <v/>
      </c>
    </row>
    <row r="203" spans="1:11" x14ac:dyDescent="0.25">
      <c r="A203" s="15" t="str">
        <f>'Afrap. dec21-feb22'!A205</f>
        <v/>
      </c>
      <c r="B203" s="78" t="str">
        <f>IF(ISBLANK('Afrap. dec21-feb22'!B205),"",'Afrap. dec21-feb22'!B205)</f>
        <v/>
      </c>
      <c r="C203" s="78" t="str">
        <f>IF(ISBLANK('Afrap. dec21-feb22'!C205),"",'Afrap. dec21-feb22'!C205)</f>
        <v/>
      </c>
      <c r="D203" s="20">
        <f>IF('Afrap. dec21-feb22'!J205="Funktionær",0.75,0.9)</f>
        <v>0.9</v>
      </c>
      <c r="E203" s="16"/>
      <c r="J203" s="96" t="str">
        <f t="shared" si="6"/>
        <v/>
      </c>
      <c r="K203" s="29" t="str">
        <f t="shared" si="7"/>
        <v/>
      </c>
    </row>
    <row r="204" spans="1:11" x14ac:dyDescent="0.25">
      <c r="A204" s="15" t="str">
        <f>'Afrap. dec21-feb22'!A206</f>
        <v/>
      </c>
      <c r="B204" s="78" t="str">
        <f>IF(ISBLANK('Afrap. dec21-feb22'!B206),"",'Afrap. dec21-feb22'!B206)</f>
        <v/>
      </c>
      <c r="C204" s="78" t="str">
        <f>IF(ISBLANK('Afrap. dec21-feb22'!C206),"",'Afrap. dec21-feb22'!C206)</f>
        <v/>
      </c>
      <c r="D204" s="20">
        <f>IF('Afrap. dec21-feb22'!J206="Funktionær",0.75,0.9)</f>
        <v>0.9</v>
      </c>
      <c r="E204" s="16"/>
      <c r="J204" s="96" t="str">
        <f t="shared" si="6"/>
        <v/>
      </c>
      <c r="K204" s="29" t="str">
        <f t="shared" si="7"/>
        <v/>
      </c>
    </row>
    <row r="205" spans="1:11" x14ac:dyDescent="0.25">
      <c r="A205" s="15" t="str">
        <f>'Afrap. dec21-feb22'!A207</f>
        <v/>
      </c>
      <c r="B205" s="78" t="str">
        <f>IF(ISBLANK('Afrap. dec21-feb22'!B207),"",'Afrap. dec21-feb22'!B207)</f>
        <v/>
      </c>
      <c r="C205" s="78" t="str">
        <f>IF(ISBLANK('Afrap. dec21-feb22'!C207),"",'Afrap. dec21-feb22'!C207)</f>
        <v/>
      </c>
      <c r="D205" s="20">
        <f>IF('Afrap. dec21-feb22'!J207="Funktionær",0.75,0.9)</f>
        <v>0.9</v>
      </c>
      <c r="E205" s="16"/>
      <c r="J205" s="96" t="str">
        <f t="shared" si="6"/>
        <v/>
      </c>
      <c r="K205" s="29" t="str">
        <f t="shared" si="7"/>
        <v/>
      </c>
    </row>
    <row r="206" spans="1:11" x14ac:dyDescent="0.25">
      <c r="A206" s="15" t="str">
        <f>'Afrap. dec21-feb22'!A208</f>
        <v/>
      </c>
      <c r="B206" s="78" t="str">
        <f>IF(ISBLANK('Afrap. dec21-feb22'!B208),"",'Afrap. dec21-feb22'!B208)</f>
        <v/>
      </c>
      <c r="C206" s="78" t="str">
        <f>IF(ISBLANK('Afrap. dec21-feb22'!C208),"",'Afrap. dec21-feb22'!C208)</f>
        <v/>
      </c>
      <c r="D206" s="20">
        <f>IF('Afrap. dec21-feb22'!J208="Funktionær",0.75,0.9)</f>
        <v>0.9</v>
      </c>
      <c r="E206" s="16"/>
      <c r="J206" s="96" t="str">
        <f t="shared" si="6"/>
        <v/>
      </c>
      <c r="K206" s="29" t="str">
        <f t="shared" si="7"/>
        <v/>
      </c>
    </row>
    <row r="207" spans="1:11" x14ac:dyDescent="0.25">
      <c r="A207" s="15" t="str">
        <f>'Afrap. dec21-feb22'!A209</f>
        <v/>
      </c>
      <c r="B207" s="78" t="str">
        <f>IF(ISBLANK('Afrap. dec21-feb22'!B209),"",'Afrap. dec21-feb22'!B209)</f>
        <v/>
      </c>
      <c r="C207" s="78" t="str">
        <f>IF(ISBLANK('Afrap. dec21-feb22'!C209),"",'Afrap. dec21-feb22'!C209)</f>
        <v/>
      </c>
      <c r="D207" s="20">
        <f>IF('Afrap. dec21-feb22'!J209="Funktionær",0.75,0.9)</f>
        <v>0.9</v>
      </c>
      <c r="E207" s="16"/>
      <c r="J207" s="96" t="str">
        <f t="shared" si="6"/>
        <v/>
      </c>
      <c r="K207" s="29" t="str">
        <f t="shared" si="7"/>
        <v/>
      </c>
    </row>
    <row r="208" spans="1:11" x14ac:dyDescent="0.25">
      <c r="A208" s="15" t="str">
        <f>'Afrap. dec21-feb22'!A210</f>
        <v/>
      </c>
      <c r="B208" s="78" t="str">
        <f>IF(ISBLANK('Afrap. dec21-feb22'!B210),"",'Afrap. dec21-feb22'!B210)</f>
        <v/>
      </c>
      <c r="C208" s="78" t="str">
        <f>IF(ISBLANK('Afrap. dec21-feb22'!C210),"",'Afrap. dec21-feb22'!C210)</f>
        <v/>
      </c>
      <c r="D208" s="20">
        <f>IF('Afrap. dec21-feb22'!J210="Funktionær",0.75,0.9)</f>
        <v>0.9</v>
      </c>
      <c r="E208" s="16"/>
      <c r="J208" s="96" t="str">
        <f t="shared" si="6"/>
        <v/>
      </c>
      <c r="K208" s="29" t="str">
        <f t="shared" si="7"/>
        <v/>
      </c>
    </row>
    <row r="209" spans="1:11" x14ac:dyDescent="0.25">
      <c r="A209" s="15" t="str">
        <f>'Afrap. dec21-feb22'!A211</f>
        <v/>
      </c>
      <c r="B209" s="78" t="str">
        <f>IF(ISBLANK('Afrap. dec21-feb22'!B211),"",'Afrap. dec21-feb22'!B211)</f>
        <v/>
      </c>
      <c r="C209" s="78" t="str">
        <f>IF(ISBLANK('Afrap. dec21-feb22'!C211),"",'Afrap. dec21-feb22'!C211)</f>
        <v/>
      </c>
      <c r="D209" s="20">
        <f>IF('Afrap. dec21-feb22'!J211="Funktionær",0.75,0.9)</f>
        <v>0.9</v>
      </c>
      <c r="E209" s="16"/>
      <c r="J209" s="96" t="str">
        <f t="shared" si="6"/>
        <v/>
      </c>
      <c r="K209" s="29" t="str">
        <f t="shared" si="7"/>
        <v/>
      </c>
    </row>
    <row r="210" spans="1:11" x14ac:dyDescent="0.25">
      <c r="A210" s="15" t="str">
        <f>'Afrap. dec21-feb22'!A212</f>
        <v/>
      </c>
      <c r="B210" s="78" t="str">
        <f>IF(ISBLANK('Afrap. dec21-feb22'!B212),"",'Afrap. dec21-feb22'!B212)</f>
        <v/>
      </c>
      <c r="C210" s="78" t="str">
        <f>IF(ISBLANK('Afrap. dec21-feb22'!C212),"",'Afrap. dec21-feb22'!C212)</f>
        <v/>
      </c>
      <c r="D210" s="20">
        <f>IF('Afrap. dec21-feb22'!J212="Funktionær",0.75,0.9)</f>
        <v>0.9</v>
      </c>
      <c r="E210" s="16"/>
      <c r="J210" s="96" t="str">
        <f t="shared" si="6"/>
        <v/>
      </c>
      <c r="K210" s="29" t="str">
        <f t="shared" si="7"/>
        <v/>
      </c>
    </row>
    <row r="211" spans="1:11" x14ac:dyDescent="0.25">
      <c r="A211" s="15" t="str">
        <f>'Afrap. dec21-feb22'!A213</f>
        <v/>
      </c>
      <c r="B211" s="78" t="str">
        <f>IF(ISBLANK('Afrap. dec21-feb22'!B213),"",'Afrap. dec21-feb22'!B213)</f>
        <v/>
      </c>
      <c r="C211" s="78" t="str">
        <f>IF(ISBLANK('Afrap. dec21-feb22'!C213),"",'Afrap. dec21-feb22'!C213)</f>
        <v/>
      </c>
      <c r="D211" s="20">
        <f>IF('Afrap. dec21-feb22'!J213="Funktionær",0.75,0.9)</f>
        <v>0.9</v>
      </c>
      <c r="E211" s="16"/>
      <c r="J211" s="96" t="str">
        <f t="shared" si="6"/>
        <v/>
      </c>
      <c r="K211" s="29" t="str">
        <f t="shared" si="7"/>
        <v/>
      </c>
    </row>
    <row r="212" spans="1:11" x14ac:dyDescent="0.25">
      <c r="A212" s="15" t="str">
        <f>'Afrap. dec21-feb22'!A214</f>
        <v/>
      </c>
      <c r="B212" s="78" t="str">
        <f>IF(ISBLANK('Afrap. dec21-feb22'!B214),"",'Afrap. dec21-feb22'!B214)</f>
        <v/>
      </c>
      <c r="C212" s="78" t="str">
        <f>IF(ISBLANK('Afrap. dec21-feb22'!C214),"",'Afrap. dec21-feb22'!C214)</f>
        <v/>
      </c>
      <c r="D212" s="20">
        <f>IF('Afrap. dec21-feb22'!J214="Funktionær",0.75,0.9)</f>
        <v>0.9</v>
      </c>
      <c r="E212" s="16"/>
      <c r="J212" s="96" t="str">
        <f t="shared" si="6"/>
        <v/>
      </c>
      <c r="K212" s="29" t="str">
        <f t="shared" si="7"/>
        <v/>
      </c>
    </row>
    <row r="213" spans="1:11" x14ac:dyDescent="0.25">
      <c r="A213" s="15" t="str">
        <f>'Afrap. dec21-feb22'!A215</f>
        <v/>
      </c>
      <c r="B213" s="78" t="str">
        <f>IF(ISBLANK('Afrap. dec21-feb22'!B215),"",'Afrap. dec21-feb22'!B215)</f>
        <v/>
      </c>
      <c r="C213" s="78" t="str">
        <f>IF(ISBLANK('Afrap. dec21-feb22'!C215),"",'Afrap. dec21-feb22'!C215)</f>
        <v/>
      </c>
      <c r="D213" s="20">
        <f>IF('Afrap. dec21-feb22'!J215="Funktionær",0.75,0.9)</f>
        <v>0.9</v>
      </c>
      <c r="E213" s="16"/>
      <c r="J213" s="96" t="str">
        <f t="shared" si="6"/>
        <v/>
      </c>
      <c r="K213" s="29" t="str">
        <f t="shared" si="7"/>
        <v/>
      </c>
    </row>
    <row r="214" spans="1:11" x14ac:dyDescent="0.25">
      <c r="A214" s="15" t="str">
        <f>'Afrap. dec21-feb22'!A216</f>
        <v/>
      </c>
      <c r="B214" s="78" t="str">
        <f>IF(ISBLANK('Afrap. dec21-feb22'!B216),"",'Afrap. dec21-feb22'!B216)</f>
        <v/>
      </c>
      <c r="C214" s="78" t="str">
        <f>IF(ISBLANK('Afrap. dec21-feb22'!C216),"",'Afrap. dec21-feb22'!C216)</f>
        <v/>
      </c>
      <c r="D214" s="20">
        <f>IF('Afrap. dec21-feb22'!J216="Funktionær",0.75,0.9)</f>
        <v>0.9</v>
      </c>
      <c r="E214" s="16"/>
      <c r="J214" s="96" t="str">
        <f t="shared" si="6"/>
        <v/>
      </c>
      <c r="K214" s="29" t="str">
        <f t="shared" si="7"/>
        <v/>
      </c>
    </row>
    <row r="215" spans="1:11" x14ac:dyDescent="0.25">
      <c r="A215" s="15" t="str">
        <f>'Afrap. dec21-feb22'!A217</f>
        <v/>
      </c>
      <c r="B215" s="78" t="str">
        <f>IF(ISBLANK('Afrap. dec21-feb22'!B217),"",'Afrap. dec21-feb22'!B217)</f>
        <v/>
      </c>
      <c r="C215" s="78" t="str">
        <f>IF(ISBLANK('Afrap. dec21-feb22'!C217),"",'Afrap. dec21-feb22'!C217)</f>
        <v/>
      </c>
      <c r="D215" s="20">
        <f>IF('Afrap. dec21-feb22'!J217="Funktionær",0.75,0.9)</f>
        <v>0.9</v>
      </c>
      <c r="E215" s="16"/>
      <c r="J215" s="96" t="str">
        <f t="shared" si="6"/>
        <v/>
      </c>
      <c r="K215" s="29" t="str">
        <f t="shared" si="7"/>
        <v/>
      </c>
    </row>
    <row r="216" spans="1:11" x14ac:dyDescent="0.25">
      <c r="A216" s="15" t="str">
        <f>'Afrap. dec21-feb22'!A218</f>
        <v/>
      </c>
      <c r="B216" s="78" t="str">
        <f>IF(ISBLANK('Afrap. dec21-feb22'!B218),"",'Afrap. dec21-feb22'!B218)</f>
        <v/>
      </c>
      <c r="C216" s="78" t="str">
        <f>IF(ISBLANK('Afrap. dec21-feb22'!C218),"",'Afrap. dec21-feb22'!C218)</f>
        <v/>
      </c>
      <c r="D216" s="20">
        <f>IF('Afrap. dec21-feb22'!J218="Funktionær",0.75,0.9)</f>
        <v>0.9</v>
      </c>
      <c r="E216" s="16"/>
      <c r="J216" s="96" t="str">
        <f t="shared" si="6"/>
        <v/>
      </c>
      <c r="K216" s="29" t="str">
        <f t="shared" si="7"/>
        <v/>
      </c>
    </row>
    <row r="217" spans="1:11" x14ac:dyDescent="0.25">
      <c r="A217" s="15" t="str">
        <f>'Afrap. dec21-feb22'!A219</f>
        <v/>
      </c>
      <c r="B217" s="78" t="str">
        <f>IF(ISBLANK('Afrap. dec21-feb22'!B219),"",'Afrap. dec21-feb22'!B219)</f>
        <v/>
      </c>
      <c r="C217" s="78" t="str">
        <f>IF(ISBLANK('Afrap. dec21-feb22'!C219),"",'Afrap. dec21-feb22'!C219)</f>
        <v/>
      </c>
      <c r="D217" s="20">
        <f>IF('Afrap. dec21-feb22'!J219="Funktionær",0.75,0.9)</f>
        <v>0.9</v>
      </c>
      <c r="E217" s="16"/>
      <c r="J217" s="96" t="str">
        <f t="shared" si="6"/>
        <v/>
      </c>
      <c r="K217" s="29" t="str">
        <f t="shared" si="7"/>
        <v/>
      </c>
    </row>
    <row r="218" spans="1:11" x14ac:dyDescent="0.25">
      <c r="A218" s="15" t="str">
        <f>'Afrap. dec21-feb22'!A220</f>
        <v/>
      </c>
      <c r="B218" s="78" t="str">
        <f>IF(ISBLANK('Afrap. dec21-feb22'!B220),"",'Afrap. dec21-feb22'!B220)</f>
        <v/>
      </c>
      <c r="C218" s="78" t="str">
        <f>IF(ISBLANK('Afrap. dec21-feb22'!C220),"",'Afrap. dec21-feb22'!C220)</f>
        <v/>
      </c>
      <c r="D218" s="20">
        <f>IF('Afrap. dec21-feb22'!J220="Funktionær",0.75,0.9)</f>
        <v>0.9</v>
      </c>
      <c r="E218" s="16"/>
      <c r="J218" s="96" t="str">
        <f t="shared" si="6"/>
        <v/>
      </c>
      <c r="K218" s="29" t="str">
        <f t="shared" si="7"/>
        <v/>
      </c>
    </row>
    <row r="219" spans="1:11" x14ac:dyDescent="0.25">
      <c r="A219" s="15" t="str">
        <f>'Afrap. dec21-feb22'!A221</f>
        <v/>
      </c>
      <c r="B219" s="78" t="str">
        <f>IF(ISBLANK('Afrap. dec21-feb22'!B221),"",'Afrap. dec21-feb22'!B221)</f>
        <v/>
      </c>
      <c r="C219" s="78" t="str">
        <f>IF(ISBLANK('Afrap. dec21-feb22'!C221),"",'Afrap. dec21-feb22'!C221)</f>
        <v/>
      </c>
      <c r="D219" s="20">
        <f>IF('Afrap. dec21-feb22'!J221="Funktionær",0.75,0.9)</f>
        <v>0.9</v>
      </c>
      <c r="E219" s="16"/>
      <c r="J219" s="96" t="str">
        <f t="shared" si="6"/>
        <v/>
      </c>
      <c r="K219" s="29" t="str">
        <f t="shared" si="7"/>
        <v/>
      </c>
    </row>
    <row r="220" spans="1:11" x14ac:dyDescent="0.25">
      <c r="A220" s="15" t="str">
        <f>'Afrap. dec21-feb22'!A222</f>
        <v/>
      </c>
      <c r="B220" s="78" t="str">
        <f>IF(ISBLANK('Afrap. dec21-feb22'!B222),"",'Afrap. dec21-feb22'!B222)</f>
        <v/>
      </c>
      <c r="C220" s="78" t="str">
        <f>IF(ISBLANK('Afrap. dec21-feb22'!C222),"",'Afrap. dec21-feb22'!C222)</f>
        <v/>
      </c>
      <c r="D220" s="20">
        <f>IF('Afrap. dec21-feb22'!J222="Funktionær",0.75,0.9)</f>
        <v>0.9</v>
      </c>
      <c r="E220" s="16"/>
      <c r="J220" s="96" t="str">
        <f t="shared" si="6"/>
        <v/>
      </c>
      <c r="K220" s="29" t="str">
        <f t="shared" si="7"/>
        <v/>
      </c>
    </row>
    <row r="221" spans="1:11" x14ac:dyDescent="0.25">
      <c r="A221" s="15" t="str">
        <f>'Afrap. dec21-feb22'!A223</f>
        <v/>
      </c>
      <c r="B221" s="78" t="str">
        <f>IF(ISBLANK('Afrap. dec21-feb22'!B223),"",'Afrap. dec21-feb22'!B223)</f>
        <v/>
      </c>
      <c r="C221" s="78" t="str">
        <f>IF(ISBLANK('Afrap. dec21-feb22'!C223),"",'Afrap. dec21-feb22'!C223)</f>
        <v/>
      </c>
      <c r="D221" s="20">
        <f>IF('Afrap. dec21-feb22'!J223="Funktionær",0.75,0.9)</f>
        <v>0.9</v>
      </c>
      <c r="E221" s="16"/>
      <c r="J221" s="96" t="str">
        <f t="shared" si="6"/>
        <v/>
      </c>
      <c r="K221" s="29" t="str">
        <f t="shared" si="7"/>
        <v/>
      </c>
    </row>
    <row r="222" spans="1:11" x14ac:dyDescent="0.25">
      <c r="A222" s="15" t="str">
        <f>'Afrap. dec21-feb22'!A224</f>
        <v/>
      </c>
      <c r="B222" s="78" t="str">
        <f>IF(ISBLANK('Afrap. dec21-feb22'!B224),"",'Afrap. dec21-feb22'!B224)</f>
        <v/>
      </c>
      <c r="C222" s="78" t="str">
        <f>IF(ISBLANK('Afrap. dec21-feb22'!C224),"",'Afrap. dec21-feb22'!C224)</f>
        <v/>
      </c>
      <c r="D222" s="20">
        <f>IF('Afrap. dec21-feb22'!J224="Funktionær",0.75,0.9)</f>
        <v>0.9</v>
      </c>
      <c r="E222" s="16"/>
      <c r="J222" s="96" t="str">
        <f t="shared" si="6"/>
        <v/>
      </c>
      <c r="K222" s="29" t="str">
        <f t="shared" si="7"/>
        <v/>
      </c>
    </row>
    <row r="223" spans="1:11" x14ac:dyDescent="0.25">
      <c r="A223" s="15" t="str">
        <f>'Afrap. dec21-feb22'!A225</f>
        <v/>
      </c>
      <c r="B223" s="78" t="str">
        <f>IF(ISBLANK('Afrap. dec21-feb22'!B225),"",'Afrap. dec21-feb22'!B225)</f>
        <v/>
      </c>
      <c r="C223" s="78" t="str">
        <f>IF(ISBLANK('Afrap. dec21-feb22'!C225),"",'Afrap. dec21-feb22'!C225)</f>
        <v/>
      </c>
      <c r="D223" s="20">
        <f>IF('Afrap. dec21-feb22'!J225="Funktionær",0.75,0.9)</f>
        <v>0.9</v>
      </c>
      <c r="E223" s="16"/>
      <c r="J223" s="96" t="str">
        <f t="shared" si="6"/>
        <v/>
      </c>
      <c r="K223" s="29" t="str">
        <f t="shared" si="7"/>
        <v/>
      </c>
    </row>
    <row r="224" spans="1:11" x14ac:dyDescent="0.25">
      <c r="A224" s="15" t="str">
        <f>'Afrap. dec21-feb22'!A226</f>
        <v/>
      </c>
      <c r="B224" s="78" t="str">
        <f>IF(ISBLANK('Afrap. dec21-feb22'!B226),"",'Afrap. dec21-feb22'!B226)</f>
        <v/>
      </c>
      <c r="C224" s="78" t="str">
        <f>IF(ISBLANK('Afrap. dec21-feb22'!C226),"",'Afrap. dec21-feb22'!C226)</f>
        <v/>
      </c>
      <c r="D224" s="20">
        <f>IF('Afrap. dec21-feb22'!J226="Funktionær",0.75,0.9)</f>
        <v>0.9</v>
      </c>
      <c r="E224" s="16"/>
      <c r="J224" s="96" t="str">
        <f t="shared" si="6"/>
        <v/>
      </c>
      <c r="K224" s="29" t="str">
        <f t="shared" si="7"/>
        <v/>
      </c>
    </row>
    <row r="225" spans="1:11" x14ac:dyDescent="0.25">
      <c r="A225" s="15" t="str">
        <f>'Afrap. dec21-feb22'!A227</f>
        <v/>
      </c>
      <c r="B225" s="78" t="str">
        <f>IF(ISBLANK('Afrap. dec21-feb22'!B227),"",'Afrap. dec21-feb22'!B227)</f>
        <v/>
      </c>
      <c r="C225" s="78" t="str">
        <f>IF(ISBLANK('Afrap. dec21-feb22'!C227),"",'Afrap. dec21-feb22'!C227)</f>
        <v/>
      </c>
      <c r="D225" s="20">
        <f>IF('Afrap. dec21-feb22'!J227="Funktionær",0.75,0.9)</f>
        <v>0.9</v>
      </c>
      <c r="E225" s="16"/>
      <c r="J225" s="96" t="str">
        <f t="shared" si="6"/>
        <v/>
      </c>
      <c r="K225" s="29" t="str">
        <f t="shared" si="7"/>
        <v/>
      </c>
    </row>
    <row r="226" spans="1:11" x14ac:dyDescent="0.25">
      <c r="A226" s="15" t="str">
        <f>'Afrap. dec21-feb22'!A228</f>
        <v/>
      </c>
      <c r="B226" s="78" t="str">
        <f>IF(ISBLANK('Afrap. dec21-feb22'!B228),"",'Afrap. dec21-feb22'!B228)</f>
        <v/>
      </c>
      <c r="C226" s="78" t="str">
        <f>IF(ISBLANK('Afrap. dec21-feb22'!C228),"",'Afrap. dec21-feb22'!C228)</f>
        <v/>
      </c>
      <c r="D226" s="20">
        <f>IF('Afrap. dec21-feb22'!J228="Funktionær",0.75,0.9)</f>
        <v>0.9</v>
      </c>
      <c r="E226" s="16"/>
      <c r="J226" s="96" t="str">
        <f t="shared" si="6"/>
        <v/>
      </c>
      <c r="K226" s="29" t="str">
        <f t="shared" si="7"/>
        <v/>
      </c>
    </row>
    <row r="227" spans="1:11" x14ac:dyDescent="0.25">
      <c r="A227" s="15" t="str">
        <f>'Afrap. dec21-feb22'!A229</f>
        <v/>
      </c>
      <c r="B227" s="78" t="str">
        <f>IF(ISBLANK('Afrap. dec21-feb22'!B229),"",'Afrap. dec21-feb22'!B229)</f>
        <v/>
      </c>
      <c r="C227" s="78" t="str">
        <f>IF(ISBLANK('Afrap. dec21-feb22'!C229),"",'Afrap. dec21-feb22'!C229)</f>
        <v/>
      </c>
      <c r="D227" s="20">
        <f>IF('Afrap. dec21-feb22'!J229="Funktionær",0.75,0.9)</f>
        <v>0.9</v>
      </c>
      <c r="E227" s="16"/>
      <c r="J227" s="96" t="str">
        <f t="shared" si="6"/>
        <v/>
      </c>
      <c r="K227" s="29" t="str">
        <f t="shared" si="7"/>
        <v/>
      </c>
    </row>
    <row r="228" spans="1:11" x14ac:dyDescent="0.25">
      <c r="A228" s="15" t="str">
        <f>'Afrap. dec21-feb22'!A230</f>
        <v/>
      </c>
      <c r="B228" s="78" t="str">
        <f>IF(ISBLANK('Afrap. dec21-feb22'!B230),"",'Afrap. dec21-feb22'!B230)</f>
        <v/>
      </c>
      <c r="C228" s="78" t="str">
        <f>IF(ISBLANK('Afrap. dec21-feb22'!C230),"",'Afrap. dec21-feb22'!C230)</f>
        <v/>
      </c>
      <c r="D228" s="20">
        <f>IF('Afrap. dec21-feb22'!J230="Funktionær",0.75,0.9)</f>
        <v>0.9</v>
      </c>
      <c r="E228" s="16"/>
      <c r="J228" s="96" t="str">
        <f t="shared" si="6"/>
        <v/>
      </c>
      <c r="K228" s="29" t="str">
        <f t="shared" si="7"/>
        <v/>
      </c>
    </row>
    <row r="229" spans="1:11" x14ac:dyDescent="0.25">
      <c r="A229" s="15" t="str">
        <f>'Afrap. dec21-feb22'!A231</f>
        <v/>
      </c>
      <c r="B229" s="78" t="str">
        <f>IF(ISBLANK('Afrap. dec21-feb22'!B231),"",'Afrap. dec21-feb22'!B231)</f>
        <v/>
      </c>
      <c r="C229" s="78" t="str">
        <f>IF(ISBLANK('Afrap. dec21-feb22'!C231),"",'Afrap. dec21-feb22'!C231)</f>
        <v/>
      </c>
      <c r="D229" s="20">
        <f>IF('Afrap. dec21-feb22'!J231="Funktionær",0.75,0.9)</f>
        <v>0.9</v>
      </c>
      <c r="E229" s="16"/>
      <c r="J229" s="96" t="str">
        <f t="shared" si="6"/>
        <v/>
      </c>
      <c r="K229" s="29" t="str">
        <f t="shared" si="7"/>
        <v/>
      </c>
    </row>
    <row r="230" spans="1:11" x14ac:dyDescent="0.25">
      <c r="A230" s="15" t="str">
        <f>'Afrap. dec21-feb22'!A232</f>
        <v/>
      </c>
      <c r="B230" s="78" t="str">
        <f>IF(ISBLANK('Afrap. dec21-feb22'!B232),"",'Afrap. dec21-feb22'!B232)</f>
        <v/>
      </c>
      <c r="C230" s="78" t="str">
        <f>IF(ISBLANK('Afrap. dec21-feb22'!C232),"",'Afrap. dec21-feb22'!C232)</f>
        <v/>
      </c>
      <c r="D230" s="20">
        <f>IF('Afrap. dec21-feb22'!J232="Funktionær",0.75,0.9)</f>
        <v>0.9</v>
      </c>
      <c r="E230" s="16"/>
      <c r="J230" s="96" t="str">
        <f t="shared" si="6"/>
        <v/>
      </c>
      <c r="K230" s="29" t="str">
        <f t="shared" si="7"/>
        <v/>
      </c>
    </row>
    <row r="231" spans="1:11" x14ac:dyDescent="0.25">
      <c r="A231" s="15" t="str">
        <f>'Afrap. dec21-feb22'!A233</f>
        <v/>
      </c>
      <c r="B231" s="78" t="str">
        <f>IF(ISBLANK('Afrap. dec21-feb22'!B233),"",'Afrap. dec21-feb22'!B233)</f>
        <v/>
      </c>
      <c r="C231" s="78" t="str">
        <f>IF(ISBLANK('Afrap. dec21-feb22'!C233),"",'Afrap. dec21-feb22'!C233)</f>
        <v/>
      </c>
      <c r="D231" s="20">
        <f>IF('Afrap. dec21-feb22'!J233="Funktionær",0.75,0.9)</f>
        <v>0.9</v>
      </c>
      <c r="E231" s="16"/>
      <c r="J231" s="96" t="str">
        <f t="shared" si="6"/>
        <v/>
      </c>
      <c r="K231" s="29" t="str">
        <f t="shared" si="7"/>
        <v/>
      </c>
    </row>
    <row r="232" spans="1:11" x14ac:dyDescent="0.25">
      <c r="A232" s="15" t="str">
        <f>'Afrap. dec21-feb22'!A234</f>
        <v/>
      </c>
      <c r="B232" s="78" t="str">
        <f>IF(ISBLANK('Afrap. dec21-feb22'!B234),"",'Afrap. dec21-feb22'!B234)</f>
        <v/>
      </c>
      <c r="C232" s="78" t="str">
        <f>IF(ISBLANK('Afrap. dec21-feb22'!C234),"",'Afrap. dec21-feb22'!C234)</f>
        <v/>
      </c>
      <c r="D232" s="20">
        <f>IF('Afrap. dec21-feb22'!J234="Funktionær",0.75,0.9)</f>
        <v>0.9</v>
      </c>
      <c r="E232" s="16"/>
      <c r="J232" s="96" t="str">
        <f t="shared" si="6"/>
        <v/>
      </c>
      <c r="K232" s="29" t="str">
        <f t="shared" si="7"/>
        <v/>
      </c>
    </row>
    <row r="233" spans="1:11" x14ac:dyDescent="0.25">
      <c r="A233" s="15" t="str">
        <f>'Afrap. dec21-feb22'!A235</f>
        <v/>
      </c>
      <c r="B233" s="78" t="str">
        <f>IF(ISBLANK('Afrap. dec21-feb22'!B235),"",'Afrap. dec21-feb22'!B235)</f>
        <v/>
      </c>
      <c r="C233" s="78" t="str">
        <f>IF(ISBLANK('Afrap. dec21-feb22'!C235),"",'Afrap. dec21-feb22'!C235)</f>
        <v/>
      </c>
      <c r="D233" s="20">
        <f>IF('Afrap. dec21-feb22'!J235="Funktionær",0.75,0.9)</f>
        <v>0.9</v>
      </c>
      <c r="E233" s="16"/>
      <c r="J233" s="96" t="str">
        <f t="shared" si="6"/>
        <v/>
      </c>
      <c r="K233" s="29" t="str">
        <f t="shared" si="7"/>
        <v/>
      </c>
    </row>
    <row r="234" spans="1:11" x14ac:dyDescent="0.25">
      <c r="A234" s="15" t="str">
        <f>'Afrap. dec21-feb22'!A236</f>
        <v/>
      </c>
      <c r="B234" s="78" t="str">
        <f>IF(ISBLANK('Afrap. dec21-feb22'!B236),"",'Afrap. dec21-feb22'!B236)</f>
        <v/>
      </c>
      <c r="C234" s="78" t="str">
        <f>IF(ISBLANK('Afrap. dec21-feb22'!C236),"",'Afrap. dec21-feb22'!C236)</f>
        <v/>
      </c>
      <c r="D234" s="20">
        <f>IF('Afrap. dec21-feb22'!J236="Funktionær",0.75,0.9)</f>
        <v>0.9</v>
      </c>
      <c r="E234" s="16"/>
      <c r="J234" s="96" t="str">
        <f t="shared" si="6"/>
        <v/>
      </c>
      <c r="K234" s="29" t="str">
        <f t="shared" si="7"/>
        <v/>
      </c>
    </row>
    <row r="235" spans="1:11" x14ac:dyDescent="0.25">
      <c r="A235" s="15" t="str">
        <f>'Afrap. dec21-feb22'!A237</f>
        <v/>
      </c>
      <c r="B235" s="78" t="str">
        <f>IF(ISBLANK('Afrap. dec21-feb22'!B237),"",'Afrap. dec21-feb22'!B237)</f>
        <v/>
      </c>
      <c r="C235" s="78" t="str">
        <f>IF(ISBLANK('Afrap. dec21-feb22'!C237),"",'Afrap. dec21-feb22'!C237)</f>
        <v/>
      </c>
      <c r="D235" s="20">
        <f>IF('Afrap. dec21-feb22'!J237="Funktionær",0.75,0.9)</f>
        <v>0.9</v>
      </c>
      <c r="E235" s="16"/>
      <c r="J235" s="96" t="str">
        <f t="shared" si="6"/>
        <v/>
      </c>
      <c r="K235" s="29" t="str">
        <f t="shared" si="7"/>
        <v/>
      </c>
    </row>
    <row r="236" spans="1:11" x14ac:dyDescent="0.25">
      <c r="A236" s="15" t="str">
        <f>'Afrap. dec21-feb22'!A238</f>
        <v/>
      </c>
      <c r="B236" s="78" t="str">
        <f>IF(ISBLANK('Afrap. dec21-feb22'!B238),"",'Afrap. dec21-feb22'!B238)</f>
        <v/>
      </c>
      <c r="C236" s="78" t="str">
        <f>IF(ISBLANK('Afrap. dec21-feb22'!C238),"",'Afrap. dec21-feb22'!C238)</f>
        <v/>
      </c>
      <c r="D236" s="20">
        <f>IF('Afrap. dec21-feb22'!J238="Funktionær",0.75,0.9)</f>
        <v>0.9</v>
      </c>
      <c r="E236" s="16"/>
      <c r="J236" s="96" t="str">
        <f t="shared" si="6"/>
        <v/>
      </c>
      <c r="K236" s="29" t="str">
        <f t="shared" si="7"/>
        <v/>
      </c>
    </row>
    <row r="237" spans="1:11" x14ac:dyDescent="0.25">
      <c r="A237" s="15" t="str">
        <f>'Afrap. dec21-feb22'!A239</f>
        <v/>
      </c>
      <c r="B237" s="78" t="str">
        <f>IF(ISBLANK('Afrap. dec21-feb22'!B239),"",'Afrap. dec21-feb22'!B239)</f>
        <v/>
      </c>
      <c r="C237" s="78" t="str">
        <f>IF(ISBLANK('Afrap. dec21-feb22'!C239),"",'Afrap. dec21-feb22'!C239)</f>
        <v/>
      </c>
      <c r="D237" s="20">
        <f>IF('Afrap. dec21-feb22'!J239="Funktionær",0.75,0.9)</f>
        <v>0.9</v>
      </c>
      <c r="E237" s="16"/>
      <c r="J237" s="96" t="str">
        <f t="shared" si="6"/>
        <v/>
      </c>
      <c r="K237" s="29" t="str">
        <f t="shared" si="7"/>
        <v/>
      </c>
    </row>
    <row r="238" spans="1:11" x14ac:dyDescent="0.25">
      <c r="A238" s="15" t="str">
        <f>'Afrap. dec21-feb22'!A240</f>
        <v/>
      </c>
      <c r="B238" s="78" t="str">
        <f>IF(ISBLANK('Afrap. dec21-feb22'!B240),"",'Afrap. dec21-feb22'!B240)</f>
        <v/>
      </c>
      <c r="C238" s="78" t="str">
        <f>IF(ISBLANK('Afrap. dec21-feb22'!C240),"",'Afrap. dec21-feb22'!C240)</f>
        <v/>
      </c>
      <c r="D238" s="20">
        <f>IF('Afrap. dec21-feb22'!J240="Funktionær",0.75,0.9)</f>
        <v>0.9</v>
      </c>
      <c r="E238" s="16"/>
      <c r="J238" s="96" t="str">
        <f t="shared" si="6"/>
        <v/>
      </c>
      <c r="K238" s="29" t="str">
        <f t="shared" si="7"/>
        <v/>
      </c>
    </row>
    <row r="239" spans="1:11" x14ac:dyDescent="0.25">
      <c r="A239" s="15" t="str">
        <f>'Afrap. dec21-feb22'!A241</f>
        <v/>
      </c>
      <c r="B239" s="78" t="str">
        <f>IF(ISBLANK('Afrap. dec21-feb22'!B241),"",'Afrap. dec21-feb22'!B241)</f>
        <v/>
      </c>
      <c r="C239" s="78" t="str">
        <f>IF(ISBLANK('Afrap. dec21-feb22'!C241),"",'Afrap. dec21-feb22'!C241)</f>
        <v/>
      </c>
      <c r="D239" s="20">
        <f>IF('Afrap. dec21-feb22'!J241="Funktionær",0.75,0.9)</f>
        <v>0.9</v>
      </c>
      <c r="E239" s="16"/>
      <c r="J239" s="96" t="str">
        <f t="shared" si="6"/>
        <v/>
      </c>
      <c r="K239" s="29" t="str">
        <f t="shared" si="7"/>
        <v/>
      </c>
    </row>
    <row r="240" spans="1:11" x14ac:dyDescent="0.25">
      <c r="A240" s="15" t="str">
        <f>'Afrap. dec21-feb22'!A242</f>
        <v/>
      </c>
      <c r="B240" s="78" t="str">
        <f>IF(ISBLANK('Afrap. dec21-feb22'!B242),"",'Afrap. dec21-feb22'!B242)</f>
        <v/>
      </c>
      <c r="C240" s="78" t="str">
        <f>IF(ISBLANK('Afrap. dec21-feb22'!C242),"",'Afrap. dec21-feb22'!C242)</f>
        <v/>
      </c>
      <c r="D240" s="20">
        <f>IF('Afrap. dec21-feb22'!J242="Funktionær",0.75,0.9)</f>
        <v>0.9</v>
      </c>
      <c r="E240" s="16"/>
      <c r="J240" s="96" t="str">
        <f t="shared" si="6"/>
        <v/>
      </c>
      <c r="K240" s="29" t="str">
        <f t="shared" si="7"/>
        <v/>
      </c>
    </row>
    <row r="241" spans="1:11" x14ac:dyDescent="0.25">
      <c r="A241" s="15" t="str">
        <f>'Afrap. dec21-feb22'!A243</f>
        <v/>
      </c>
      <c r="B241" s="78" t="str">
        <f>IF(ISBLANK('Afrap. dec21-feb22'!B243),"",'Afrap. dec21-feb22'!B243)</f>
        <v/>
      </c>
      <c r="C241" s="78" t="str">
        <f>IF(ISBLANK('Afrap. dec21-feb22'!C243),"",'Afrap. dec21-feb22'!C243)</f>
        <v/>
      </c>
      <c r="D241" s="20">
        <f>IF('Afrap. dec21-feb22'!J243="Funktionær",0.75,0.9)</f>
        <v>0.9</v>
      </c>
      <c r="E241" s="16"/>
      <c r="J241" s="96" t="str">
        <f t="shared" si="6"/>
        <v/>
      </c>
      <c r="K241" s="29" t="str">
        <f t="shared" si="7"/>
        <v/>
      </c>
    </row>
    <row r="242" spans="1:11" x14ac:dyDescent="0.25">
      <c r="A242" s="15" t="str">
        <f>'Afrap. dec21-feb22'!A244</f>
        <v/>
      </c>
      <c r="B242" s="78" t="str">
        <f>IF(ISBLANK('Afrap. dec21-feb22'!B244),"",'Afrap. dec21-feb22'!B244)</f>
        <v/>
      </c>
      <c r="C242" s="78" t="str">
        <f>IF(ISBLANK('Afrap. dec21-feb22'!C244),"",'Afrap. dec21-feb22'!C244)</f>
        <v/>
      </c>
      <c r="D242" s="20">
        <f>IF('Afrap. dec21-feb22'!J244="Funktionær",0.75,0.9)</f>
        <v>0.9</v>
      </c>
      <c r="E242" s="16"/>
      <c r="J242" s="96" t="str">
        <f t="shared" si="6"/>
        <v/>
      </c>
      <c r="K242" s="29" t="str">
        <f t="shared" si="7"/>
        <v/>
      </c>
    </row>
    <row r="243" spans="1:11" x14ac:dyDescent="0.25">
      <c r="A243" s="15" t="str">
        <f>'Afrap. dec21-feb22'!A245</f>
        <v/>
      </c>
      <c r="B243" s="78" t="str">
        <f>IF(ISBLANK('Afrap. dec21-feb22'!B245),"",'Afrap. dec21-feb22'!B245)</f>
        <v/>
      </c>
      <c r="C243" s="78" t="str">
        <f>IF(ISBLANK('Afrap. dec21-feb22'!C245),"",'Afrap. dec21-feb22'!C245)</f>
        <v/>
      </c>
      <c r="D243" s="20">
        <f>IF('Afrap. dec21-feb22'!J245="Funktionær",0.75,0.9)</f>
        <v>0.9</v>
      </c>
      <c r="E243" s="16"/>
      <c r="J243" s="96" t="str">
        <f t="shared" si="6"/>
        <v/>
      </c>
      <c r="K243" s="29" t="str">
        <f t="shared" si="7"/>
        <v/>
      </c>
    </row>
    <row r="244" spans="1:11" x14ac:dyDescent="0.25">
      <c r="A244" s="15" t="str">
        <f>'Afrap. dec21-feb22'!A246</f>
        <v/>
      </c>
      <c r="B244" s="78" t="str">
        <f>IF(ISBLANK('Afrap. dec21-feb22'!B246),"",'Afrap. dec21-feb22'!B246)</f>
        <v/>
      </c>
      <c r="C244" s="78" t="str">
        <f>IF(ISBLANK('Afrap. dec21-feb22'!C246),"",'Afrap. dec21-feb22'!C246)</f>
        <v/>
      </c>
      <c r="D244" s="20">
        <f>IF('Afrap. dec21-feb22'!J246="Funktionær",0.75,0.9)</f>
        <v>0.9</v>
      </c>
      <c r="E244" s="16"/>
      <c r="J244" s="96" t="str">
        <f t="shared" si="6"/>
        <v/>
      </c>
      <c r="K244" s="29" t="str">
        <f t="shared" si="7"/>
        <v/>
      </c>
    </row>
    <row r="245" spans="1:11" x14ac:dyDescent="0.25">
      <c r="A245" s="15" t="str">
        <f>'Afrap. dec21-feb22'!A247</f>
        <v/>
      </c>
      <c r="B245" s="78" t="str">
        <f>IF(ISBLANK('Afrap. dec21-feb22'!B247),"",'Afrap. dec21-feb22'!B247)</f>
        <v/>
      </c>
      <c r="C245" s="78" t="str">
        <f>IF(ISBLANK('Afrap. dec21-feb22'!C247),"",'Afrap. dec21-feb22'!C247)</f>
        <v/>
      </c>
      <c r="D245" s="20">
        <f>IF('Afrap. dec21-feb22'!J247="Funktionær",0.75,0.9)</f>
        <v>0.9</v>
      </c>
      <c r="E245" s="16"/>
      <c r="J245" s="96" t="str">
        <f t="shared" si="6"/>
        <v/>
      </c>
      <c r="K245" s="29" t="str">
        <f t="shared" si="7"/>
        <v/>
      </c>
    </row>
    <row r="246" spans="1:11" x14ac:dyDescent="0.25">
      <c r="A246" s="15" t="str">
        <f>'Afrap. dec21-feb22'!A248</f>
        <v/>
      </c>
      <c r="B246" s="78" t="str">
        <f>IF(ISBLANK('Afrap. dec21-feb22'!B248),"",'Afrap. dec21-feb22'!B248)</f>
        <v/>
      </c>
      <c r="C246" s="78" t="str">
        <f>IF(ISBLANK('Afrap. dec21-feb22'!C248),"",'Afrap. dec21-feb22'!C248)</f>
        <v/>
      </c>
      <c r="D246" s="20">
        <f>IF('Afrap. dec21-feb22'!J248="Funktionær",0.75,0.9)</f>
        <v>0.9</v>
      </c>
      <c r="E246" s="16"/>
      <c r="J246" s="96" t="str">
        <f t="shared" si="6"/>
        <v/>
      </c>
      <c r="K246" s="29" t="str">
        <f t="shared" si="7"/>
        <v/>
      </c>
    </row>
    <row r="247" spans="1:11" x14ac:dyDescent="0.25">
      <c r="A247" s="15" t="str">
        <f>'Afrap. dec21-feb22'!A249</f>
        <v/>
      </c>
      <c r="B247" s="78" t="str">
        <f>IF(ISBLANK('Afrap. dec21-feb22'!B249),"",'Afrap. dec21-feb22'!B249)</f>
        <v/>
      </c>
      <c r="C247" s="78" t="str">
        <f>IF(ISBLANK('Afrap. dec21-feb22'!C249),"",'Afrap. dec21-feb22'!C249)</f>
        <v/>
      </c>
      <c r="D247" s="20">
        <f>IF('Afrap. dec21-feb22'!J249="Funktionær",0.75,0.9)</f>
        <v>0.9</v>
      </c>
      <c r="E247" s="16"/>
      <c r="J247" s="96" t="str">
        <f t="shared" si="6"/>
        <v/>
      </c>
      <c r="K247" s="29" t="str">
        <f t="shared" si="7"/>
        <v/>
      </c>
    </row>
    <row r="248" spans="1:11" x14ac:dyDescent="0.25">
      <c r="A248" s="15" t="str">
        <f>'Afrap. dec21-feb22'!A250</f>
        <v/>
      </c>
      <c r="B248" s="78" t="str">
        <f>IF(ISBLANK('Afrap. dec21-feb22'!B250),"",'Afrap. dec21-feb22'!B250)</f>
        <v/>
      </c>
      <c r="C248" s="78" t="str">
        <f>IF(ISBLANK('Afrap. dec21-feb22'!C250),"",'Afrap. dec21-feb22'!C250)</f>
        <v/>
      </c>
      <c r="D248" s="20">
        <f>IF('Afrap. dec21-feb22'!J250="Funktionær",0.75,0.9)</f>
        <v>0.9</v>
      </c>
      <c r="E248" s="16"/>
      <c r="J248" s="96" t="str">
        <f t="shared" si="6"/>
        <v/>
      </c>
      <c r="K248" s="29" t="str">
        <f t="shared" si="7"/>
        <v/>
      </c>
    </row>
    <row r="249" spans="1:11" x14ac:dyDescent="0.25">
      <c r="A249" s="15" t="str">
        <f>'Afrap. dec21-feb22'!A251</f>
        <v/>
      </c>
      <c r="B249" s="78" t="str">
        <f>IF(ISBLANK('Afrap. dec21-feb22'!B251),"",'Afrap. dec21-feb22'!B251)</f>
        <v/>
      </c>
      <c r="C249" s="78" t="str">
        <f>IF(ISBLANK('Afrap. dec21-feb22'!C251),"",'Afrap. dec21-feb22'!C251)</f>
        <v/>
      </c>
      <c r="D249" s="20">
        <f>IF('Afrap. dec21-feb22'!J251="Funktionær",0.75,0.9)</f>
        <v>0.9</v>
      </c>
      <c r="E249" s="16"/>
      <c r="J249" s="96" t="str">
        <f t="shared" si="6"/>
        <v/>
      </c>
      <c r="K249" s="29" t="str">
        <f t="shared" si="7"/>
        <v/>
      </c>
    </row>
    <row r="250" spans="1:11" x14ac:dyDescent="0.25">
      <c r="A250" s="15" t="str">
        <f>'Afrap. dec21-feb22'!A252</f>
        <v/>
      </c>
      <c r="B250" s="78" t="str">
        <f>IF(ISBLANK('Afrap. dec21-feb22'!B252),"",'Afrap. dec21-feb22'!B252)</f>
        <v/>
      </c>
      <c r="C250" s="78" t="str">
        <f>IF(ISBLANK('Afrap. dec21-feb22'!C252),"",'Afrap. dec21-feb22'!C252)</f>
        <v/>
      </c>
      <c r="D250" s="20">
        <f>IF('Afrap. dec21-feb22'!J252="Funktionær",0.75,0.9)</f>
        <v>0.9</v>
      </c>
      <c r="E250" s="16"/>
      <c r="J250" s="96" t="str">
        <f t="shared" si="6"/>
        <v/>
      </c>
      <c r="K250" s="29" t="str">
        <f t="shared" si="7"/>
        <v/>
      </c>
    </row>
    <row r="251" spans="1:11" x14ac:dyDescent="0.25">
      <c r="A251" s="15" t="str">
        <f>'Afrap. dec21-feb22'!A253</f>
        <v/>
      </c>
      <c r="B251" s="78" t="str">
        <f>IF(ISBLANK('Afrap. dec21-feb22'!B253),"",'Afrap. dec21-feb22'!B253)</f>
        <v/>
      </c>
      <c r="C251" s="78" t="str">
        <f>IF(ISBLANK('Afrap. dec21-feb22'!C253),"",'Afrap. dec21-feb22'!C253)</f>
        <v/>
      </c>
      <c r="D251" s="20">
        <f>IF('Afrap. dec21-feb22'!J253="Funktionær",0.75,0.9)</f>
        <v>0.9</v>
      </c>
      <c r="E251" s="16"/>
      <c r="J251" s="96" t="str">
        <f t="shared" si="6"/>
        <v/>
      </c>
      <c r="K251" s="29" t="str">
        <f t="shared" si="7"/>
        <v/>
      </c>
    </row>
    <row r="252" spans="1:11" x14ac:dyDescent="0.25">
      <c r="A252" s="15" t="str">
        <f>'Afrap. dec21-feb22'!A254</f>
        <v/>
      </c>
      <c r="B252" s="78" t="str">
        <f>IF(ISBLANK('Afrap. dec21-feb22'!B254),"",'Afrap. dec21-feb22'!B254)</f>
        <v/>
      </c>
      <c r="C252" s="78" t="str">
        <f>IF(ISBLANK('Afrap. dec21-feb22'!C254),"",'Afrap. dec21-feb22'!C254)</f>
        <v/>
      </c>
      <c r="D252" s="20">
        <f>IF('Afrap. dec21-feb22'!J254="Funktionær",0.75,0.9)</f>
        <v>0.9</v>
      </c>
      <c r="E252" s="16"/>
      <c r="J252" s="96" t="str">
        <f t="shared" si="6"/>
        <v/>
      </c>
      <c r="K252" s="29" t="str">
        <f t="shared" si="7"/>
        <v/>
      </c>
    </row>
    <row r="253" spans="1:11" x14ac:dyDescent="0.25">
      <c r="A253" s="15" t="str">
        <f>'Afrap. dec21-feb22'!A255</f>
        <v/>
      </c>
      <c r="B253" s="78" t="str">
        <f>IF(ISBLANK('Afrap. dec21-feb22'!B255),"",'Afrap. dec21-feb22'!B255)</f>
        <v/>
      </c>
      <c r="C253" s="78" t="str">
        <f>IF(ISBLANK('Afrap. dec21-feb22'!C255),"",'Afrap. dec21-feb22'!C255)</f>
        <v/>
      </c>
      <c r="D253" s="20">
        <f>IF('Afrap. dec21-feb22'!J255="Funktionær",0.75,0.9)</f>
        <v>0.9</v>
      </c>
      <c r="E253" s="16"/>
      <c r="J253" s="96" t="str">
        <f t="shared" si="6"/>
        <v/>
      </c>
      <c r="K253" s="29" t="str">
        <f t="shared" si="7"/>
        <v/>
      </c>
    </row>
    <row r="254" spans="1:11" x14ac:dyDescent="0.25">
      <c r="A254" s="15" t="str">
        <f>'Afrap. dec21-feb22'!A256</f>
        <v/>
      </c>
      <c r="B254" s="78" t="str">
        <f>IF(ISBLANK('Afrap. dec21-feb22'!B256),"",'Afrap. dec21-feb22'!B256)</f>
        <v/>
      </c>
      <c r="C254" s="78" t="str">
        <f>IF(ISBLANK('Afrap. dec21-feb22'!C256),"",'Afrap. dec21-feb22'!C256)</f>
        <v/>
      </c>
      <c r="D254" s="20">
        <f>IF('Afrap. dec21-feb22'!J256="Funktionær",0.75,0.9)</f>
        <v>0.9</v>
      </c>
      <c r="E254" s="16"/>
      <c r="J254" s="96" t="str">
        <f t="shared" si="6"/>
        <v/>
      </c>
      <c r="K254" s="29" t="str">
        <f t="shared" si="7"/>
        <v/>
      </c>
    </row>
    <row r="255" spans="1:11" x14ac:dyDescent="0.25">
      <c r="A255" s="15" t="str">
        <f>'Afrap. dec21-feb22'!A257</f>
        <v/>
      </c>
      <c r="B255" s="78" t="str">
        <f>IF(ISBLANK('Afrap. dec21-feb22'!B257),"",'Afrap. dec21-feb22'!B257)</f>
        <v/>
      </c>
      <c r="C255" s="78" t="str">
        <f>IF(ISBLANK('Afrap. dec21-feb22'!C257),"",'Afrap. dec21-feb22'!C257)</f>
        <v/>
      </c>
      <c r="D255" s="20">
        <f>IF('Afrap. dec21-feb22'!J257="Funktionær",0.75,0.9)</f>
        <v>0.9</v>
      </c>
      <c r="E255" s="16"/>
      <c r="J255" s="96" t="str">
        <f t="shared" si="6"/>
        <v/>
      </c>
      <c r="K255" s="29" t="str">
        <f t="shared" si="7"/>
        <v/>
      </c>
    </row>
    <row r="256" spans="1:11" x14ac:dyDescent="0.25">
      <c r="A256" s="15" t="str">
        <f>'Afrap. dec21-feb22'!A258</f>
        <v/>
      </c>
      <c r="B256" s="78" t="str">
        <f>IF(ISBLANK('Afrap. dec21-feb22'!B258),"",'Afrap. dec21-feb22'!B258)</f>
        <v/>
      </c>
      <c r="C256" s="78" t="str">
        <f>IF(ISBLANK('Afrap. dec21-feb22'!C258),"",'Afrap. dec21-feb22'!C258)</f>
        <v/>
      </c>
      <c r="D256" s="20">
        <f>IF('Afrap. dec21-feb22'!J258="Funktionær",0.75,0.9)</f>
        <v>0.9</v>
      </c>
      <c r="E256" s="16"/>
      <c r="J256" s="96" t="str">
        <f t="shared" si="6"/>
        <v/>
      </c>
      <c r="K256" s="29" t="str">
        <f t="shared" si="7"/>
        <v/>
      </c>
    </row>
    <row r="257" spans="1:11" x14ac:dyDescent="0.25">
      <c r="A257" s="15" t="str">
        <f>'Afrap. dec21-feb22'!A259</f>
        <v/>
      </c>
      <c r="B257" s="78" t="str">
        <f>IF(ISBLANK('Afrap. dec21-feb22'!B259),"",'Afrap. dec21-feb22'!B259)</f>
        <v/>
      </c>
      <c r="C257" s="78" t="str">
        <f>IF(ISBLANK('Afrap. dec21-feb22'!C259),"",'Afrap. dec21-feb22'!C259)</f>
        <v/>
      </c>
      <c r="D257" s="20">
        <f>IF('Afrap. dec21-feb22'!J259="Funktionær",0.75,0.9)</f>
        <v>0.9</v>
      </c>
      <c r="E257" s="16"/>
      <c r="J257" s="96" t="str">
        <f t="shared" si="6"/>
        <v/>
      </c>
      <c r="K257" s="29" t="str">
        <f t="shared" si="7"/>
        <v/>
      </c>
    </row>
    <row r="258" spans="1:11" x14ac:dyDescent="0.25">
      <c r="A258" s="15" t="str">
        <f>'Afrap. dec21-feb22'!A260</f>
        <v/>
      </c>
      <c r="B258" s="78" t="str">
        <f>IF(ISBLANK('Afrap. dec21-feb22'!B260),"",'Afrap. dec21-feb22'!B260)</f>
        <v/>
      </c>
      <c r="C258" s="78" t="str">
        <f>IF(ISBLANK('Afrap. dec21-feb22'!C260),"",'Afrap. dec21-feb22'!C260)</f>
        <v/>
      </c>
      <c r="D258" s="20">
        <f>IF('Afrap. dec21-feb22'!J260="Funktionær",0.75,0.9)</f>
        <v>0.9</v>
      </c>
      <c r="E258" s="16"/>
      <c r="J258" s="96" t="str">
        <f t="shared" si="6"/>
        <v/>
      </c>
      <c r="K258" s="29" t="str">
        <f t="shared" si="7"/>
        <v/>
      </c>
    </row>
    <row r="259" spans="1:11" x14ac:dyDescent="0.25">
      <c r="A259" s="15" t="str">
        <f>'Afrap. dec21-feb22'!A261</f>
        <v/>
      </c>
      <c r="B259" s="78" t="str">
        <f>IF(ISBLANK('Afrap. dec21-feb22'!B261),"",'Afrap. dec21-feb22'!B261)</f>
        <v/>
      </c>
      <c r="C259" s="78" t="str">
        <f>IF(ISBLANK('Afrap. dec21-feb22'!C261),"",'Afrap. dec21-feb22'!C261)</f>
        <v/>
      </c>
      <c r="D259" s="20">
        <f>IF('Afrap. dec21-feb22'!J261="Funktionær",0.75,0.9)</f>
        <v>0.9</v>
      </c>
      <c r="E259" s="16"/>
      <c r="J259" s="96" t="str">
        <f t="shared" si="6"/>
        <v/>
      </c>
      <c r="K259" s="29" t="str">
        <f t="shared" si="7"/>
        <v/>
      </c>
    </row>
    <row r="260" spans="1:11" x14ac:dyDescent="0.25">
      <c r="A260" s="15" t="str">
        <f>'Afrap. dec21-feb22'!A262</f>
        <v/>
      </c>
      <c r="B260" s="78" t="str">
        <f>IF(ISBLANK('Afrap. dec21-feb22'!B262),"",'Afrap. dec21-feb22'!B262)</f>
        <v/>
      </c>
      <c r="C260" s="78" t="str">
        <f>IF(ISBLANK('Afrap. dec21-feb22'!C262),"",'Afrap. dec21-feb22'!C262)</f>
        <v/>
      </c>
      <c r="D260" s="20">
        <f>IF('Afrap. dec21-feb22'!J262="Funktionær",0.75,0.9)</f>
        <v>0.9</v>
      </c>
      <c r="E260" s="16"/>
      <c r="J260" s="96" t="str">
        <f t="shared" si="6"/>
        <v/>
      </c>
      <c r="K260" s="29" t="str">
        <f t="shared" si="7"/>
        <v/>
      </c>
    </row>
    <row r="261" spans="1:11" x14ac:dyDescent="0.25">
      <c r="A261" s="15" t="str">
        <f>'Afrap. dec21-feb22'!A263</f>
        <v/>
      </c>
      <c r="B261" s="78" t="str">
        <f>IF(ISBLANK('Afrap. dec21-feb22'!B263),"",'Afrap. dec21-feb22'!B263)</f>
        <v/>
      </c>
      <c r="C261" s="78" t="str">
        <f>IF(ISBLANK('Afrap. dec21-feb22'!C263),"",'Afrap. dec21-feb22'!C263)</f>
        <v/>
      </c>
      <c r="D261" s="20">
        <f>IF('Afrap. dec21-feb22'!J263="Funktionær",0.75,0.9)</f>
        <v>0.9</v>
      </c>
      <c r="E261" s="16"/>
      <c r="J261" s="96" t="str">
        <f t="shared" si="6"/>
        <v/>
      </c>
      <c r="K261" s="29" t="str">
        <f t="shared" si="7"/>
        <v/>
      </c>
    </row>
    <row r="262" spans="1:11" x14ac:dyDescent="0.25">
      <c r="A262" s="15" t="str">
        <f>'Afrap. dec21-feb22'!A264</f>
        <v/>
      </c>
      <c r="B262" s="78" t="str">
        <f>IF(ISBLANK('Afrap. dec21-feb22'!B264),"",'Afrap. dec21-feb22'!B264)</f>
        <v/>
      </c>
      <c r="C262" s="78" t="str">
        <f>IF(ISBLANK('Afrap. dec21-feb22'!C264),"",'Afrap. dec21-feb22'!C264)</f>
        <v/>
      </c>
      <c r="D262" s="20">
        <f>IF('Afrap. dec21-feb22'!J264="Funktionær",0.75,0.9)</f>
        <v>0.9</v>
      </c>
      <c r="E262" s="16"/>
      <c r="J262" s="96" t="str">
        <f t="shared" ref="J262:J325" si="8">IF(E262="Ja",((F262-G262)+(H262-I262)),"")</f>
        <v/>
      </c>
      <c r="K262" s="29" t="str">
        <f t="shared" ref="K262:K325" si="9">IFERROR(IF(J262&lt;0,J262*D262,J262*D262),"")</f>
        <v/>
      </c>
    </row>
    <row r="263" spans="1:11" x14ac:dyDescent="0.25">
      <c r="A263" s="15" t="str">
        <f>'Afrap. dec21-feb22'!A265</f>
        <v/>
      </c>
      <c r="B263" s="78" t="str">
        <f>IF(ISBLANK('Afrap. dec21-feb22'!B265),"",'Afrap. dec21-feb22'!B265)</f>
        <v/>
      </c>
      <c r="C263" s="78" t="str">
        <f>IF(ISBLANK('Afrap. dec21-feb22'!C265),"",'Afrap. dec21-feb22'!C265)</f>
        <v/>
      </c>
      <c r="D263" s="20">
        <f>IF('Afrap. dec21-feb22'!J265="Funktionær",0.75,0.9)</f>
        <v>0.9</v>
      </c>
      <c r="E263" s="16"/>
      <c r="J263" s="96" t="str">
        <f t="shared" si="8"/>
        <v/>
      </c>
      <c r="K263" s="29" t="str">
        <f t="shared" si="9"/>
        <v/>
      </c>
    </row>
    <row r="264" spans="1:11" x14ac:dyDescent="0.25">
      <c r="A264" s="15" t="str">
        <f>'Afrap. dec21-feb22'!A266</f>
        <v/>
      </c>
      <c r="B264" s="78" t="str">
        <f>IF(ISBLANK('Afrap. dec21-feb22'!B266),"",'Afrap. dec21-feb22'!B266)</f>
        <v/>
      </c>
      <c r="C264" s="78" t="str">
        <f>IF(ISBLANK('Afrap. dec21-feb22'!C266),"",'Afrap. dec21-feb22'!C266)</f>
        <v/>
      </c>
      <c r="D264" s="20">
        <f>IF('Afrap. dec21-feb22'!J266="Funktionær",0.75,0.9)</f>
        <v>0.9</v>
      </c>
      <c r="E264" s="16"/>
      <c r="J264" s="96" t="str">
        <f t="shared" si="8"/>
        <v/>
      </c>
      <c r="K264" s="29" t="str">
        <f t="shared" si="9"/>
        <v/>
      </c>
    </row>
    <row r="265" spans="1:11" x14ac:dyDescent="0.25">
      <c r="A265" s="15" t="str">
        <f>'Afrap. dec21-feb22'!A267</f>
        <v/>
      </c>
      <c r="B265" s="78" t="str">
        <f>IF(ISBLANK('Afrap. dec21-feb22'!B267),"",'Afrap. dec21-feb22'!B267)</f>
        <v/>
      </c>
      <c r="C265" s="78" t="str">
        <f>IF(ISBLANK('Afrap. dec21-feb22'!C267),"",'Afrap. dec21-feb22'!C267)</f>
        <v/>
      </c>
      <c r="D265" s="20">
        <f>IF('Afrap. dec21-feb22'!J267="Funktionær",0.75,0.9)</f>
        <v>0.9</v>
      </c>
      <c r="E265" s="16"/>
      <c r="J265" s="96" t="str">
        <f t="shared" si="8"/>
        <v/>
      </c>
      <c r="K265" s="29" t="str">
        <f t="shared" si="9"/>
        <v/>
      </c>
    </row>
    <row r="266" spans="1:11" x14ac:dyDescent="0.25">
      <c r="A266" s="15" t="str">
        <f>'Afrap. dec21-feb22'!A268</f>
        <v/>
      </c>
      <c r="B266" s="78" t="str">
        <f>IF(ISBLANK('Afrap. dec21-feb22'!B268),"",'Afrap. dec21-feb22'!B268)</f>
        <v/>
      </c>
      <c r="C266" s="78" t="str">
        <f>IF(ISBLANK('Afrap. dec21-feb22'!C268),"",'Afrap. dec21-feb22'!C268)</f>
        <v/>
      </c>
      <c r="D266" s="20">
        <f>IF('Afrap. dec21-feb22'!J268="Funktionær",0.75,0.9)</f>
        <v>0.9</v>
      </c>
      <c r="E266" s="16"/>
      <c r="J266" s="96" t="str">
        <f t="shared" si="8"/>
        <v/>
      </c>
      <c r="K266" s="29" t="str">
        <f t="shared" si="9"/>
        <v/>
      </c>
    </row>
    <row r="267" spans="1:11" x14ac:dyDescent="0.25">
      <c r="A267" s="15" t="str">
        <f>'Afrap. dec21-feb22'!A269</f>
        <v/>
      </c>
      <c r="B267" s="78" t="str">
        <f>IF(ISBLANK('Afrap. dec21-feb22'!B269),"",'Afrap. dec21-feb22'!B269)</f>
        <v/>
      </c>
      <c r="C267" s="78" t="str">
        <f>IF(ISBLANK('Afrap. dec21-feb22'!C269),"",'Afrap. dec21-feb22'!C269)</f>
        <v/>
      </c>
      <c r="D267" s="20">
        <f>IF('Afrap. dec21-feb22'!J269="Funktionær",0.75,0.9)</f>
        <v>0.9</v>
      </c>
      <c r="E267" s="16"/>
      <c r="J267" s="96" t="str">
        <f t="shared" si="8"/>
        <v/>
      </c>
      <c r="K267" s="29" t="str">
        <f t="shared" si="9"/>
        <v/>
      </c>
    </row>
    <row r="268" spans="1:11" x14ac:dyDescent="0.25">
      <c r="A268" s="15" t="str">
        <f>'Afrap. dec21-feb22'!A270</f>
        <v/>
      </c>
      <c r="B268" s="78" t="str">
        <f>IF(ISBLANK('Afrap. dec21-feb22'!B270),"",'Afrap. dec21-feb22'!B270)</f>
        <v/>
      </c>
      <c r="C268" s="78" t="str">
        <f>IF(ISBLANK('Afrap. dec21-feb22'!C270),"",'Afrap. dec21-feb22'!C270)</f>
        <v/>
      </c>
      <c r="D268" s="20">
        <f>IF('Afrap. dec21-feb22'!J270="Funktionær",0.75,0.9)</f>
        <v>0.9</v>
      </c>
      <c r="E268" s="16"/>
      <c r="J268" s="96" t="str">
        <f t="shared" si="8"/>
        <v/>
      </c>
      <c r="K268" s="29" t="str">
        <f t="shared" si="9"/>
        <v/>
      </c>
    </row>
    <row r="269" spans="1:11" x14ac:dyDescent="0.25">
      <c r="A269" s="15" t="str">
        <f>'Afrap. dec21-feb22'!A271</f>
        <v/>
      </c>
      <c r="B269" s="78" t="str">
        <f>IF(ISBLANK('Afrap. dec21-feb22'!B271),"",'Afrap. dec21-feb22'!B271)</f>
        <v/>
      </c>
      <c r="C269" s="78" t="str">
        <f>IF(ISBLANK('Afrap. dec21-feb22'!C271),"",'Afrap. dec21-feb22'!C271)</f>
        <v/>
      </c>
      <c r="D269" s="20">
        <f>IF('Afrap. dec21-feb22'!J271="Funktionær",0.75,0.9)</f>
        <v>0.9</v>
      </c>
      <c r="E269" s="16"/>
      <c r="J269" s="96" t="str">
        <f t="shared" si="8"/>
        <v/>
      </c>
      <c r="K269" s="29" t="str">
        <f t="shared" si="9"/>
        <v/>
      </c>
    </row>
    <row r="270" spans="1:11" x14ac:dyDescent="0.25">
      <c r="A270" s="15" t="str">
        <f>'Afrap. dec21-feb22'!A272</f>
        <v/>
      </c>
      <c r="B270" s="78" t="str">
        <f>IF(ISBLANK('Afrap. dec21-feb22'!B272),"",'Afrap. dec21-feb22'!B272)</f>
        <v/>
      </c>
      <c r="C270" s="78" t="str">
        <f>IF(ISBLANK('Afrap. dec21-feb22'!C272),"",'Afrap. dec21-feb22'!C272)</f>
        <v/>
      </c>
      <c r="D270" s="20">
        <f>IF('Afrap. dec21-feb22'!J272="Funktionær",0.75,0.9)</f>
        <v>0.9</v>
      </c>
      <c r="E270" s="16"/>
      <c r="J270" s="96" t="str">
        <f t="shared" si="8"/>
        <v/>
      </c>
      <c r="K270" s="29" t="str">
        <f t="shared" si="9"/>
        <v/>
      </c>
    </row>
    <row r="271" spans="1:11" x14ac:dyDescent="0.25">
      <c r="A271" s="15" t="str">
        <f>'Afrap. dec21-feb22'!A273</f>
        <v/>
      </c>
      <c r="B271" s="78" t="str">
        <f>IF(ISBLANK('Afrap. dec21-feb22'!B273),"",'Afrap. dec21-feb22'!B273)</f>
        <v/>
      </c>
      <c r="C271" s="78" t="str">
        <f>IF(ISBLANK('Afrap. dec21-feb22'!C273),"",'Afrap. dec21-feb22'!C273)</f>
        <v/>
      </c>
      <c r="D271" s="20">
        <f>IF('Afrap. dec21-feb22'!J273="Funktionær",0.75,0.9)</f>
        <v>0.9</v>
      </c>
      <c r="E271" s="16"/>
      <c r="J271" s="96" t="str">
        <f t="shared" si="8"/>
        <v/>
      </c>
      <c r="K271" s="29" t="str">
        <f t="shared" si="9"/>
        <v/>
      </c>
    </row>
    <row r="272" spans="1:11" x14ac:dyDescent="0.25">
      <c r="A272" s="15" t="str">
        <f>'Afrap. dec21-feb22'!A274</f>
        <v/>
      </c>
      <c r="B272" s="78" t="str">
        <f>IF(ISBLANK('Afrap. dec21-feb22'!B274),"",'Afrap. dec21-feb22'!B274)</f>
        <v/>
      </c>
      <c r="C272" s="78" t="str">
        <f>IF(ISBLANK('Afrap. dec21-feb22'!C274),"",'Afrap. dec21-feb22'!C274)</f>
        <v/>
      </c>
      <c r="D272" s="20">
        <f>IF('Afrap. dec21-feb22'!J274="Funktionær",0.75,0.9)</f>
        <v>0.9</v>
      </c>
      <c r="E272" s="16"/>
      <c r="J272" s="96" t="str">
        <f t="shared" si="8"/>
        <v/>
      </c>
      <c r="K272" s="29" t="str">
        <f t="shared" si="9"/>
        <v/>
      </c>
    </row>
    <row r="273" spans="1:11" x14ac:dyDescent="0.25">
      <c r="A273" s="15" t="str">
        <f>'Afrap. dec21-feb22'!A275</f>
        <v/>
      </c>
      <c r="B273" s="78" t="str">
        <f>IF(ISBLANK('Afrap. dec21-feb22'!B275),"",'Afrap. dec21-feb22'!B275)</f>
        <v/>
      </c>
      <c r="C273" s="78" t="str">
        <f>IF(ISBLANK('Afrap. dec21-feb22'!C275),"",'Afrap. dec21-feb22'!C275)</f>
        <v/>
      </c>
      <c r="D273" s="20">
        <f>IF('Afrap. dec21-feb22'!J275="Funktionær",0.75,0.9)</f>
        <v>0.9</v>
      </c>
      <c r="E273" s="16"/>
      <c r="J273" s="96" t="str">
        <f t="shared" si="8"/>
        <v/>
      </c>
      <c r="K273" s="29" t="str">
        <f t="shared" si="9"/>
        <v/>
      </c>
    </row>
    <row r="274" spans="1:11" x14ac:dyDescent="0.25">
      <c r="A274" s="15" t="str">
        <f>'Afrap. dec21-feb22'!A276</f>
        <v/>
      </c>
      <c r="B274" s="78" t="str">
        <f>IF(ISBLANK('Afrap. dec21-feb22'!B276),"",'Afrap. dec21-feb22'!B276)</f>
        <v/>
      </c>
      <c r="C274" s="78" t="str">
        <f>IF(ISBLANK('Afrap. dec21-feb22'!C276),"",'Afrap. dec21-feb22'!C276)</f>
        <v/>
      </c>
      <c r="D274" s="20">
        <f>IF('Afrap. dec21-feb22'!J276="Funktionær",0.75,0.9)</f>
        <v>0.9</v>
      </c>
      <c r="E274" s="16"/>
      <c r="J274" s="96" t="str">
        <f t="shared" si="8"/>
        <v/>
      </c>
      <c r="K274" s="29" t="str">
        <f t="shared" si="9"/>
        <v/>
      </c>
    </row>
    <row r="275" spans="1:11" x14ac:dyDescent="0.25">
      <c r="A275" s="15" t="str">
        <f>'Afrap. dec21-feb22'!A277</f>
        <v/>
      </c>
      <c r="B275" s="78" t="str">
        <f>IF(ISBLANK('Afrap. dec21-feb22'!B277),"",'Afrap. dec21-feb22'!B277)</f>
        <v/>
      </c>
      <c r="C275" s="78" t="str">
        <f>IF(ISBLANK('Afrap. dec21-feb22'!C277),"",'Afrap. dec21-feb22'!C277)</f>
        <v/>
      </c>
      <c r="D275" s="20">
        <f>IF('Afrap. dec21-feb22'!J277="Funktionær",0.75,0.9)</f>
        <v>0.9</v>
      </c>
      <c r="E275" s="16"/>
      <c r="J275" s="96" t="str">
        <f t="shared" si="8"/>
        <v/>
      </c>
      <c r="K275" s="29" t="str">
        <f t="shared" si="9"/>
        <v/>
      </c>
    </row>
    <row r="276" spans="1:11" x14ac:dyDescent="0.25">
      <c r="A276" s="15" t="str">
        <f>'Afrap. dec21-feb22'!A278</f>
        <v/>
      </c>
      <c r="B276" s="78" t="str">
        <f>IF(ISBLANK('Afrap. dec21-feb22'!B278),"",'Afrap. dec21-feb22'!B278)</f>
        <v/>
      </c>
      <c r="C276" s="78" t="str">
        <f>IF(ISBLANK('Afrap. dec21-feb22'!C278),"",'Afrap. dec21-feb22'!C278)</f>
        <v/>
      </c>
      <c r="D276" s="20">
        <f>IF('Afrap. dec21-feb22'!J278="Funktionær",0.75,0.9)</f>
        <v>0.9</v>
      </c>
      <c r="E276" s="16"/>
      <c r="J276" s="96" t="str">
        <f t="shared" si="8"/>
        <v/>
      </c>
      <c r="K276" s="29" t="str">
        <f t="shared" si="9"/>
        <v/>
      </c>
    </row>
    <row r="277" spans="1:11" x14ac:dyDescent="0.25">
      <c r="A277" s="15" t="str">
        <f>'Afrap. dec21-feb22'!A279</f>
        <v/>
      </c>
      <c r="B277" s="78" t="str">
        <f>IF(ISBLANK('Afrap. dec21-feb22'!B279),"",'Afrap. dec21-feb22'!B279)</f>
        <v/>
      </c>
      <c r="C277" s="78" t="str">
        <f>IF(ISBLANK('Afrap. dec21-feb22'!C279),"",'Afrap. dec21-feb22'!C279)</f>
        <v/>
      </c>
      <c r="D277" s="20">
        <f>IF('Afrap. dec21-feb22'!J279="Funktionær",0.75,0.9)</f>
        <v>0.9</v>
      </c>
      <c r="E277" s="16"/>
      <c r="J277" s="96" t="str">
        <f t="shared" si="8"/>
        <v/>
      </c>
      <c r="K277" s="29" t="str">
        <f t="shared" si="9"/>
        <v/>
      </c>
    </row>
    <row r="278" spans="1:11" x14ac:dyDescent="0.25">
      <c r="A278" s="15" t="str">
        <f>'Afrap. dec21-feb22'!A280</f>
        <v/>
      </c>
      <c r="B278" s="78" t="str">
        <f>IF(ISBLANK('Afrap. dec21-feb22'!B280),"",'Afrap. dec21-feb22'!B280)</f>
        <v/>
      </c>
      <c r="C278" s="78" t="str">
        <f>IF(ISBLANK('Afrap. dec21-feb22'!C280),"",'Afrap. dec21-feb22'!C280)</f>
        <v/>
      </c>
      <c r="D278" s="20">
        <f>IF('Afrap. dec21-feb22'!J280="Funktionær",0.75,0.9)</f>
        <v>0.9</v>
      </c>
      <c r="E278" s="16"/>
      <c r="J278" s="96" t="str">
        <f t="shared" si="8"/>
        <v/>
      </c>
      <c r="K278" s="29" t="str">
        <f t="shared" si="9"/>
        <v/>
      </c>
    </row>
    <row r="279" spans="1:11" x14ac:dyDescent="0.25">
      <c r="A279" s="15" t="str">
        <f>'Afrap. dec21-feb22'!A281</f>
        <v/>
      </c>
      <c r="B279" s="78" t="str">
        <f>IF(ISBLANK('Afrap. dec21-feb22'!B281),"",'Afrap. dec21-feb22'!B281)</f>
        <v/>
      </c>
      <c r="C279" s="78" t="str">
        <f>IF(ISBLANK('Afrap. dec21-feb22'!C281),"",'Afrap. dec21-feb22'!C281)</f>
        <v/>
      </c>
      <c r="D279" s="20">
        <f>IF('Afrap. dec21-feb22'!J281="Funktionær",0.75,0.9)</f>
        <v>0.9</v>
      </c>
      <c r="E279" s="16"/>
      <c r="J279" s="96" t="str">
        <f t="shared" si="8"/>
        <v/>
      </c>
      <c r="K279" s="29" t="str">
        <f t="shared" si="9"/>
        <v/>
      </c>
    </row>
    <row r="280" spans="1:11" x14ac:dyDescent="0.25">
      <c r="A280" s="15" t="str">
        <f>'Afrap. dec21-feb22'!A282</f>
        <v/>
      </c>
      <c r="B280" s="78" t="str">
        <f>IF(ISBLANK('Afrap. dec21-feb22'!B282),"",'Afrap. dec21-feb22'!B282)</f>
        <v/>
      </c>
      <c r="C280" s="78" t="str">
        <f>IF(ISBLANK('Afrap. dec21-feb22'!C282),"",'Afrap. dec21-feb22'!C282)</f>
        <v/>
      </c>
      <c r="D280" s="20">
        <f>IF('Afrap. dec21-feb22'!J282="Funktionær",0.75,0.9)</f>
        <v>0.9</v>
      </c>
      <c r="E280" s="16"/>
      <c r="J280" s="96" t="str">
        <f t="shared" si="8"/>
        <v/>
      </c>
      <c r="K280" s="29" t="str">
        <f t="shared" si="9"/>
        <v/>
      </c>
    </row>
    <row r="281" spans="1:11" x14ac:dyDescent="0.25">
      <c r="A281" s="15" t="str">
        <f>'Afrap. dec21-feb22'!A283</f>
        <v/>
      </c>
      <c r="B281" s="78" t="str">
        <f>IF(ISBLANK('Afrap. dec21-feb22'!B283),"",'Afrap. dec21-feb22'!B283)</f>
        <v/>
      </c>
      <c r="C281" s="78" t="str">
        <f>IF(ISBLANK('Afrap. dec21-feb22'!C283),"",'Afrap. dec21-feb22'!C283)</f>
        <v/>
      </c>
      <c r="D281" s="20">
        <f>IF('Afrap. dec21-feb22'!J283="Funktionær",0.75,0.9)</f>
        <v>0.9</v>
      </c>
      <c r="E281" s="16"/>
      <c r="J281" s="96" t="str">
        <f t="shared" si="8"/>
        <v/>
      </c>
      <c r="K281" s="29" t="str">
        <f t="shared" si="9"/>
        <v/>
      </c>
    </row>
    <row r="282" spans="1:11" x14ac:dyDescent="0.25">
      <c r="A282" s="15" t="str">
        <f>'Afrap. dec21-feb22'!A284</f>
        <v/>
      </c>
      <c r="B282" s="78" t="str">
        <f>IF(ISBLANK('Afrap. dec21-feb22'!B284),"",'Afrap. dec21-feb22'!B284)</f>
        <v/>
      </c>
      <c r="C282" s="78" t="str">
        <f>IF(ISBLANK('Afrap. dec21-feb22'!C284),"",'Afrap. dec21-feb22'!C284)</f>
        <v/>
      </c>
      <c r="D282" s="20">
        <f>IF('Afrap. dec21-feb22'!J284="Funktionær",0.75,0.9)</f>
        <v>0.9</v>
      </c>
      <c r="E282" s="16"/>
      <c r="J282" s="96" t="str">
        <f t="shared" si="8"/>
        <v/>
      </c>
      <c r="K282" s="29" t="str">
        <f t="shared" si="9"/>
        <v/>
      </c>
    </row>
    <row r="283" spans="1:11" x14ac:dyDescent="0.25">
      <c r="A283" s="15" t="str">
        <f>'Afrap. dec21-feb22'!A285</f>
        <v/>
      </c>
      <c r="B283" s="78" t="str">
        <f>IF(ISBLANK('Afrap. dec21-feb22'!B285),"",'Afrap. dec21-feb22'!B285)</f>
        <v/>
      </c>
      <c r="C283" s="78" t="str">
        <f>IF(ISBLANK('Afrap. dec21-feb22'!C285),"",'Afrap. dec21-feb22'!C285)</f>
        <v/>
      </c>
      <c r="D283" s="20">
        <f>IF('Afrap. dec21-feb22'!J285="Funktionær",0.75,0.9)</f>
        <v>0.9</v>
      </c>
      <c r="E283" s="16"/>
      <c r="J283" s="96" t="str">
        <f t="shared" si="8"/>
        <v/>
      </c>
      <c r="K283" s="29" t="str">
        <f t="shared" si="9"/>
        <v/>
      </c>
    </row>
    <row r="284" spans="1:11" x14ac:dyDescent="0.25">
      <c r="A284" s="15" t="str">
        <f>'Afrap. dec21-feb22'!A286</f>
        <v/>
      </c>
      <c r="B284" s="78" t="str">
        <f>IF(ISBLANK('Afrap. dec21-feb22'!B286),"",'Afrap. dec21-feb22'!B286)</f>
        <v/>
      </c>
      <c r="C284" s="78" t="str">
        <f>IF(ISBLANK('Afrap. dec21-feb22'!C286),"",'Afrap. dec21-feb22'!C286)</f>
        <v/>
      </c>
      <c r="D284" s="20">
        <f>IF('Afrap. dec21-feb22'!J286="Funktionær",0.75,0.9)</f>
        <v>0.9</v>
      </c>
      <c r="E284" s="16"/>
      <c r="J284" s="96" t="str">
        <f t="shared" si="8"/>
        <v/>
      </c>
      <c r="K284" s="29" t="str">
        <f t="shared" si="9"/>
        <v/>
      </c>
    </row>
    <row r="285" spans="1:11" x14ac:dyDescent="0.25">
      <c r="A285" s="15" t="str">
        <f>'Afrap. dec21-feb22'!A287</f>
        <v/>
      </c>
      <c r="B285" s="78" t="str">
        <f>IF(ISBLANK('Afrap. dec21-feb22'!B287),"",'Afrap. dec21-feb22'!B287)</f>
        <v/>
      </c>
      <c r="C285" s="78" t="str">
        <f>IF(ISBLANK('Afrap. dec21-feb22'!C287),"",'Afrap. dec21-feb22'!C287)</f>
        <v/>
      </c>
      <c r="D285" s="20">
        <f>IF('Afrap. dec21-feb22'!J287="Funktionær",0.75,0.9)</f>
        <v>0.9</v>
      </c>
      <c r="E285" s="16"/>
      <c r="J285" s="96" t="str">
        <f t="shared" si="8"/>
        <v/>
      </c>
      <c r="K285" s="29" t="str">
        <f t="shared" si="9"/>
        <v/>
      </c>
    </row>
    <row r="286" spans="1:11" x14ac:dyDescent="0.25">
      <c r="A286" s="15" t="str">
        <f>'Afrap. dec21-feb22'!A288</f>
        <v/>
      </c>
      <c r="B286" s="78" t="str">
        <f>IF(ISBLANK('Afrap. dec21-feb22'!B288),"",'Afrap. dec21-feb22'!B288)</f>
        <v/>
      </c>
      <c r="C286" s="78" t="str">
        <f>IF(ISBLANK('Afrap. dec21-feb22'!C288),"",'Afrap. dec21-feb22'!C288)</f>
        <v/>
      </c>
      <c r="D286" s="20">
        <f>IF('Afrap. dec21-feb22'!J288="Funktionær",0.75,0.9)</f>
        <v>0.9</v>
      </c>
      <c r="E286" s="16"/>
      <c r="J286" s="96" t="str">
        <f t="shared" si="8"/>
        <v/>
      </c>
      <c r="K286" s="29" t="str">
        <f t="shared" si="9"/>
        <v/>
      </c>
    </row>
    <row r="287" spans="1:11" x14ac:dyDescent="0.25">
      <c r="A287" s="15" t="str">
        <f>'Afrap. dec21-feb22'!A289</f>
        <v/>
      </c>
      <c r="B287" s="78" t="str">
        <f>IF(ISBLANK('Afrap. dec21-feb22'!B289),"",'Afrap. dec21-feb22'!B289)</f>
        <v/>
      </c>
      <c r="C287" s="78" t="str">
        <f>IF(ISBLANK('Afrap. dec21-feb22'!C289),"",'Afrap. dec21-feb22'!C289)</f>
        <v/>
      </c>
      <c r="D287" s="20">
        <f>IF('Afrap. dec21-feb22'!J289="Funktionær",0.75,0.9)</f>
        <v>0.9</v>
      </c>
      <c r="E287" s="16"/>
      <c r="J287" s="96" t="str">
        <f t="shared" si="8"/>
        <v/>
      </c>
      <c r="K287" s="29" t="str">
        <f t="shared" si="9"/>
        <v/>
      </c>
    </row>
    <row r="288" spans="1:11" x14ac:dyDescent="0.25">
      <c r="A288" s="15" t="str">
        <f>'Afrap. dec21-feb22'!A290</f>
        <v/>
      </c>
      <c r="B288" s="78" t="str">
        <f>IF(ISBLANK('Afrap. dec21-feb22'!B290),"",'Afrap. dec21-feb22'!B290)</f>
        <v/>
      </c>
      <c r="C288" s="78" t="str">
        <f>IF(ISBLANK('Afrap. dec21-feb22'!C290),"",'Afrap. dec21-feb22'!C290)</f>
        <v/>
      </c>
      <c r="D288" s="20">
        <f>IF('Afrap. dec21-feb22'!J290="Funktionær",0.75,0.9)</f>
        <v>0.9</v>
      </c>
      <c r="E288" s="16"/>
      <c r="J288" s="96" t="str">
        <f t="shared" si="8"/>
        <v/>
      </c>
      <c r="K288" s="29" t="str">
        <f t="shared" si="9"/>
        <v/>
      </c>
    </row>
    <row r="289" spans="1:11" x14ac:dyDescent="0.25">
      <c r="A289" s="15" t="str">
        <f>'Afrap. dec21-feb22'!A291</f>
        <v/>
      </c>
      <c r="B289" s="78" t="str">
        <f>IF(ISBLANK('Afrap. dec21-feb22'!B291),"",'Afrap. dec21-feb22'!B291)</f>
        <v/>
      </c>
      <c r="C289" s="78" t="str">
        <f>IF(ISBLANK('Afrap. dec21-feb22'!C291),"",'Afrap. dec21-feb22'!C291)</f>
        <v/>
      </c>
      <c r="D289" s="20">
        <f>IF('Afrap. dec21-feb22'!J291="Funktionær",0.75,0.9)</f>
        <v>0.9</v>
      </c>
      <c r="E289" s="16"/>
      <c r="J289" s="96" t="str">
        <f t="shared" si="8"/>
        <v/>
      </c>
      <c r="K289" s="29" t="str">
        <f t="shared" si="9"/>
        <v/>
      </c>
    </row>
    <row r="290" spans="1:11" x14ac:dyDescent="0.25">
      <c r="A290" s="15" t="str">
        <f>'Afrap. dec21-feb22'!A292</f>
        <v/>
      </c>
      <c r="B290" s="78" t="str">
        <f>IF(ISBLANK('Afrap. dec21-feb22'!B292),"",'Afrap. dec21-feb22'!B292)</f>
        <v/>
      </c>
      <c r="C290" s="78" t="str">
        <f>IF(ISBLANK('Afrap. dec21-feb22'!C292),"",'Afrap. dec21-feb22'!C292)</f>
        <v/>
      </c>
      <c r="D290" s="20">
        <f>IF('Afrap. dec21-feb22'!J292="Funktionær",0.75,0.9)</f>
        <v>0.9</v>
      </c>
      <c r="E290" s="16"/>
      <c r="J290" s="96" t="str">
        <f t="shared" si="8"/>
        <v/>
      </c>
      <c r="K290" s="29" t="str">
        <f t="shared" si="9"/>
        <v/>
      </c>
    </row>
    <row r="291" spans="1:11" x14ac:dyDescent="0.25">
      <c r="A291" s="15" t="str">
        <f>'Afrap. dec21-feb22'!A293</f>
        <v/>
      </c>
      <c r="B291" s="78" t="str">
        <f>IF(ISBLANK('Afrap. dec21-feb22'!B293),"",'Afrap. dec21-feb22'!B293)</f>
        <v/>
      </c>
      <c r="C291" s="78" t="str">
        <f>IF(ISBLANK('Afrap. dec21-feb22'!C293),"",'Afrap. dec21-feb22'!C293)</f>
        <v/>
      </c>
      <c r="D291" s="20">
        <f>IF('Afrap. dec21-feb22'!J293="Funktionær",0.75,0.9)</f>
        <v>0.9</v>
      </c>
      <c r="E291" s="16"/>
      <c r="J291" s="96" t="str">
        <f t="shared" si="8"/>
        <v/>
      </c>
      <c r="K291" s="29" t="str">
        <f t="shared" si="9"/>
        <v/>
      </c>
    </row>
    <row r="292" spans="1:11" x14ac:dyDescent="0.25">
      <c r="A292" s="15" t="str">
        <f>'Afrap. dec21-feb22'!A294</f>
        <v/>
      </c>
      <c r="B292" s="78" t="str">
        <f>IF(ISBLANK('Afrap. dec21-feb22'!B294),"",'Afrap. dec21-feb22'!B294)</f>
        <v/>
      </c>
      <c r="C292" s="78" t="str">
        <f>IF(ISBLANK('Afrap. dec21-feb22'!C294),"",'Afrap. dec21-feb22'!C294)</f>
        <v/>
      </c>
      <c r="D292" s="20">
        <f>IF('Afrap. dec21-feb22'!J294="Funktionær",0.75,0.9)</f>
        <v>0.9</v>
      </c>
      <c r="E292" s="16"/>
      <c r="J292" s="96" t="str">
        <f t="shared" si="8"/>
        <v/>
      </c>
      <c r="K292" s="29" t="str">
        <f t="shared" si="9"/>
        <v/>
      </c>
    </row>
    <row r="293" spans="1:11" x14ac:dyDescent="0.25">
      <c r="A293" s="15" t="str">
        <f>'Afrap. dec21-feb22'!A295</f>
        <v/>
      </c>
      <c r="B293" s="78" t="str">
        <f>IF(ISBLANK('Afrap. dec21-feb22'!B295),"",'Afrap. dec21-feb22'!B295)</f>
        <v/>
      </c>
      <c r="C293" s="78" t="str">
        <f>IF(ISBLANK('Afrap. dec21-feb22'!C295),"",'Afrap. dec21-feb22'!C295)</f>
        <v/>
      </c>
      <c r="D293" s="20">
        <f>IF('Afrap. dec21-feb22'!J295="Funktionær",0.75,0.9)</f>
        <v>0.9</v>
      </c>
      <c r="E293" s="16"/>
      <c r="J293" s="96" t="str">
        <f t="shared" si="8"/>
        <v/>
      </c>
      <c r="K293" s="29" t="str">
        <f t="shared" si="9"/>
        <v/>
      </c>
    </row>
    <row r="294" spans="1:11" x14ac:dyDescent="0.25">
      <c r="A294" s="15" t="str">
        <f>'Afrap. dec21-feb22'!A296</f>
        <v/>
      </c>
      <c r="B294" s="78" t="str">
        <f>IF(ISBLANK('Afrap. dec21-feb22'!B296),"",'Afrap. dec21-feb22'!B296)</f>
        <v/>
      </c>
      <c r="C294" s="78" t="str">
        <f>IF(ISBLANK('Afrap. dec21-feb22'!C296),"",'Afrap. dec21-feb22'!C296)</f>
        <v/>
      </c>
      <c r="D294" s="20">
        <f>IF('Afrap. dec21-feb22'!J296="Funktionær",0.75,0.9)</f>
        <v>0.9</v>
      </c>
      <c r="E294" s="16"/>
      <c r="J294" s="96" t="str">
        <f t="shared" si="8"/>
        <v/>
      </c>
      <c r="K294" s="29" t="str">
        <f t="shared" si="9"/>
        <v/>
      </c>
    </row>
    <row r="295" spans="1:11" x14ac:dyDescent="0.25">
      <c r="A295" s="15" t="str">
        <f>'Afrap. dec21-feb22'!A297</f>
        <v/>
      </c>
      <c r="B295" s="78" t="str">
        <f>IF(ISBLANK('Afrap. dec21-feb22'!B297),"",'Afrap. dec21-feb22'!B297)</f>
        <v/>
      </c>
      <c r="C295" s="78" t="str">
        <f>IF(ISBLANK('Afrap. dec21-feb22'!C297),"",'Afrap. dec21-feb22'!C297)</f>
        <v/>
      </c>
      <c r="D295" s="20">
        <f>IF('Afrap. dec21-feb22'!J297="Funktionær",0.75,0.9)</f>
        <v>0.9</v>
      </c>
      <c r="E295" s="16"/>
      <c r="J295" s="96" t="str">
        <f t="shared" si="8"/>
        <v/>
      </c>
      <c r="K295" s="29" t="str">
        <f t="shared" si="9"/>
        <v/>
      </c>
    </row>
    <row r="296" spans="1:11" x14ac:dyDescent="0.25">
      <c r="A296" s="15" t="str">
        <f>'Afrap. dec21-feb22'!A298</f>
        <v/>
      </c>
      <c r="B296" s="78" t="str">
        <f>IF(ISBLANK('Afrap. dec21-feb22'!B298),"",'Afrap. dec21-feb22'!B298)</f>
        <v/>
      </c>
      <c r="C296" s="78" t="str">
        <f>IF(ISBLANK('Afrap. dec21-feb22'!C298),"",'Afrap. dec21-feb22'!C298)</f>
        <v/>
      </c>
      <c r="D296" s="20">
        <f>IF('Afrap. dec21-feb22'!J298="Funktionær",0.75,0.9)</f>
        <v>0.9</v>
      </c>
      <c r="E296" s="16"/>
      <c r="J296" s="96" t="str">
        <f t="shared" si="8"/>
        <v/>
      </c>
      <c r="K296" s="29" t="str">
        <f t="shared" si="9"/>
        <v/>
      </c>
    </row>
    <row r="297" spans="1:11" x14ac:dyDescent="0.25">
      <c r="A297" s="15" t="str">
        <f>'Afrap. dec21-feb22'!A299</f>
        <v/>
      </c>
      <c r="B297" s="78" t="str">
        <f>IF(ISBLANK('Afrap. dec21-feb22'!B299),"",'Afrap. dec21-feb22'!B299)</f>
        <v/>
      </c>
      <c r="C297" s="78" t="str">
        <f>IF(ISBLANK('Afrap. dec21-feb22'!C299),"",'Afrap. dec21-feb22'!C299)</f>
        <v/>
      </c>
      <c r="D297" s="20">
        <f>IF('Afrap. dec21-feb22'!J299="Funktionær",0.75,0.9)</f>
        <v>0.9</v>
      </c>
      <c r="E297" s="16"/>
      <c r="J297" s="96" t="str">
        <f t="shared" si="8"/>
        <v/>
      </c>
      <c r="K297" s="29" t="str">
        <f t="shared" si="9"/>
        <v/>
      </c>
    </row>
    <row r="298" spans="1:11" x14ac:dyDescent="0.25">
      <c r="A298" s="15" t="str">
        <f>'Afrap. dec21-feb22'!A300</f>
        <v/>
      </c>
      <c r="B298" s="78" t="str">
        <f>IF(ISBLANK('Afrap. dec21-feb22'!B300),"",'Afrap. dec21-feb22'!B300)</f>
        <v/>
      </c>
      <c r="C298" s="78" t="str">
        <f>IF(ISBLANK('Afrap. dec21-feb22'!C300),"",'Afrap. dec21-feb22'!C300)</f>
        <v/>
      </c>
      <c r="D298" s="20">
        <f>IF('Afrap. dec21-feb22'!J300="Funktionær",0.75,0.9)</f>
        <v>0.9</v>
      </c>
      <c r="E298" s="16"/>
      <c r="J298" s="96" t="str">
        <f t="shared" si="8"/>
        <v/>
      </c>
      <c r="K298" s="29" t="str">
        <f t="shared" si="9"/>
        <v/>
      </c>
    </row>
    <row r="299" spans="1:11" x14ac:dyDescent="0.25">
      <c r="A299" s="15" t="str">
        <f>'Afrap. dec21-feb22'!A301</f>
        <v/>
      </c>
      <c r="B299" s="78" t="str">
        <f>IF(ISBLANK('Afrap. dec21-feb22'!B301),"",'Afrap. dec21-feb22'!B301)</f>
        <v/>
      </c>
      <c r="C299" s="78" t="str">
        <f>IF(ISBLANK('Afrap. dec21-feb22'!C301),"",'Afrap. dec21-feb22'!C301)</f>
        <v/>
      </c>
      <c r="D299" s="20">
        <f>IF('Afrap. dec21-feb22'!J301="Funktionær",0.75,0.9)</f>
        <v>0.9</v>
      </c>
      <c r="E299" s="16"/>
      <c r="J299" s="96" t="str">
        <f t="shared" si="8"/>
        <v/>
      </c>
      <c r="K299" s="29" t="str">
        <f t="shared" si="9"/>
        <v/>
      </c>
    </row>
    <row r="300" spans="1:11" x14ac:dyDescent="0.25">
      <c r="A300" s="15" t="str">
        <f>'Afrap. dec21-feb22'!A302</f>
        <v/>
      </c>
      <c r="B300" s="78" t="str">
        <f>IF(ISBLANK('Afrap. dec21-feb22'!B302),"",'Afrap. dec21-feb22'!B302)</f>
        <v/>
      </c>
      <c r="C300" s="78" t="str">
        <f>IF(ISBLANK('Afrap. dec21-feb22'!C302),"",'Afrap. dec21-feb22'!C302)</f>
        <v/>
      </c>
      <c r="D300" s="20">
        <f>IF('Afrap. dec21-feb22'!J302="Funktionær",0.75,0.9)</f>
        <v>0.9</v>
      </c>
      <c r="E300" s="16"/>
      <c r="J300" s="96" t="str">
        <f t="shared" si="8"/>
        <v/>
      </c>
      <c r="K300" s="29" t="str">
        <f t="shared" si="9"/>
        <v/>
      </c>
    </row>
    <row r="301" spans="1:11" x14ac:dyDescent="0.25">
      <c r="A301" s="15" t="str">
        <f>'Afrap. dec21-feb22'!A303</f>
        <v/>
      </c>
      <c r="B301" s="78" t="str">
        <f>IF(ISBLANK('Afrap. dec21-feb22'!B303),"",'Afrap. dec21-feb22'!B303)</f>
        <v/>
      </c>
      <c r="C301" s="78" t="str">
        <f>IF(ISBLANK('Afrap. dec21-feb22'!C303),"",'Afrap. dec21-feb22'!C303)</f>
        <v/>
      </c>
      <c r="D301" s="20">
        <f>IF('Afrap. dec21-feb22'!J303="Funktionær",0.75,0.9)</f>
        <v>0.9</v>
      </c>
      <c r="E301" s="16"/>
      <c r="J301" s="96" t="str">
        <f t="shared" si="8"/>
        <v/>
      </c>
      <c r="K301" s="29" t="str">
        <f t="shared" si="9"/>
        <v/>
      </c>
    </row>
    <row r="302" spans="1:11" x14ac:dyDescent="0.25">
      <c r="A302" s="15" t="str">
        <f>'Afrap. dec21-feb22'!A304</f>
        <v/>
      </c>
      <c r="B302" s="78" t="str">
        <f>IF(ISBLANK('Afrap. dec21-feb22'!B304),"",'Afrap. dec21-feb22'!B304)</f>
        <v/>
      </c>
      <c r="C302" s="78" t="str">
        <f>IF(ISBLANK('Afrap. dec21-feb22'!C304),"",'Afrap. dec21-feb22'!C304)</f>
        <v/>
      </c>
      <c r="D302" s="20">
        <f>IF('Afrap. dec21-feb22'!J304="Funktionær",0.75,0.9)</f>
        <v>0.9</v>
      </c>
      <c r="E302" s="16"/>
      <c r="J302" s="96" t="str">
        <f t="shared" si="8"/>
        <v/>
      </c>
      <c r="K302" s="29" t="str">
        <f t="shared" si="9"/>
        <v/>
      </c>
    </row>
    <row r="303" spans="1:11" x14ac:dyDescent="0.25">
      <c r="A303" s="15" t="str">
        <f>'Afrap. dec21-feb22'!A305</f>
        <v/>
      </c>
      <c r="B303" s="78" t="str">
        <f>IF(ISBLANK('Afrap. dec21-feb22'!B305),"",'Afrap. dec21-feb22'!B305)</f>
        <v/>
      </c>
      <c r="C303" s="78" t="str">
        <f>IF(ISBLANK('Afrap. dec21-feb22'!C305),"",'Afrap. dec21-feb22'!C305)</f>
        <v/>
      </c>
      <c r="D303" s="20">
        <f>IF('Afrap. dec21-feb22'!J305="Funktionær",0.75,0.9)</f>
        <v>0.9</v>
      </c>
      <c r="E303" s="16"/>
      <c r="J303" s="96" t="str">
        <f t="shared" si="8"/>
        <v/>
      </c>
      <c r="K303" s="29" t="str">
        <f t="shared" si="9"/>
        <v/>
      </c>
    </row>
    <row r="304" spans="1:11" x14ac:dyDescent="0.25">
      <c r="A304" s="15" t="str">
        <f>'Afrap. dec21-feb22'!A306</f>
        <v/>
      </c>
      <c r="B304" s="78" t="str">
        <f>IF(ISBLANK('Afrap. dec21-feb22'!B306),"",'Afrap. dec21-feb22'!B306)</f>
        <v/>
      </c>
      <c r="C304" s="78" t="str">
        <f>IF(ISBLANK('Afrap. dec21-feb22'!C306),"",'Afrap. dec21-feb22'!C306)</f>
        <v/>
      </c>
      <c r="D304" s="20">
        <f>IF('Afrap. dec21-feb22'!J306="Funktionær",0.75,0.9)</f>
        <v>0.9</v>
      </c>
      <c r="E304" s="16"/>
      <c r="J304" s="96" t="str">
        <f t="shared" si="8"/>
        <v/>
      </c>
      <c r="K304" s="29" t="str">
        <f t="shared" si="9"/>
        <v/>
      </c>
    </row>
    <row r="305" spans="1:11" x14ac:dyDescent="0.25">
      <c r="A305" s="15" t="str">
        <f>'Afrap. dec21-feb22'!A307</f>
        <v/>
      </c>
      <c r="B305" s="78" t="str">
        <f>IF(ISBLANK('Afrap. dec21-feb22'!B307),"",'Afrap. dec21-feb22'!B307)</f>
        <v/>
      </c>
      <c r="C305" s="78" t="str">
        <f>IF(ISBLANK('Afrap. dec21-feb22'!C307),"",'Afrap. dec21-feb22'!C307)</f>
        <v/>
      </c>
      <c r="D305" s="20">
        <f>IF('Afrap. dec21-feb22'!J307="Funktionær",0.75,0.9)</f>
        <v>0.9</v>
      </c>
      <c r="E305" s="16"/>
      <c r="J305" s="96" t="str">
        <f t="shared" si="8"/>
        <v/>
      </c>
      <c r="K305" s="29" t="str">
        <f t="shared" si="9"/>
        <v/>
      </c>
    </row>
    <row r="306" spans="1:11" x14ac:dyDescent="0.25">
      <c r="A306" s="15" t="str">
        <f>'Afrap. dec21-feb22'!A308</f>
        <v/>
      </c>
      <c r="B306" s="78" t="str">
        <f>IF(ISBLANK('Afrap. dec21-feb22'!B308),"",'Afrap. dec21-feb22'!B308)</f>
        <v/>
      </c>
      <c r="C306" s="78" t="str">
        <f>IF(ISBLANK('Afrap. dec21-feb22'!C308),"",'Afrap. dec21-feb22'!C308)</f>
        <v/>
      </c>
      <c r="D306" s="20">
        <f>IF('Afrap. dec21-feb22'!J308="Funktionær",0.75,0.9)</f>
        <v>0.9</v>
      </c>
      <c r="E306" s="16"/>
      <c r="J306" s="96" t="str">
        <f t="shared" si="8"/>
        <v/>
      </c>
      <c r="K306" s="29" t="str">
        <f t="shared" si="9"/>
        <v/>
      </c>
    </row>
    <row r="307" spans="1:11" x14ac:dyDescent="0.25">
      <c r="A307" s="15" t="str">
        <f>'Afrap. dec21-feb22'!A309</f>
        <v/>
      </c>
      <c r="B307" s="78" t="str">
        <f>IF(ISBLANK('Afrap. dec21-feb22'!B309),"",'Afrap. dec21-feb22'!B309)</f>
        <v/>
      </c>
      <c r="C307" s="78" t="str">
        <f>IF(ISBLANK('Afrap. dec21-feb22'!C309),"",'Afrap. dec21-feb22'!C309)</f>
        <v/>
      </c>
      <c r="D307" s="20">
        <f>IF('Afrap. dec21-feb22'!J309="Funktionær",0.75,0.9)</f>
        <v>0.9</v>
      </c>
      <c r="E307" s="16"/>
      <c r="J307" s="96" t="str">
        <f t="shared" si="8"/>
        <v/>
      </c>
      <c r="K307" s="29" t="str">
        <f t="shared" si="9"/>
        <v/>
      </c>
    </row>
    <row r="308" spans="1:11" x14ac:dyDescent="0.25">
      <c r="A308" s="15" t="str">
        <f>'Afrap. dec21-feb22'!A310</f>
        <v/>
      </c>
      <c r="B308" s="78" t="str">
        <f>IF(ISBLANK('Afrap. dec21-feb22'!B310),"",'Afrap. dec21-feb22'!B310)</f>
        <v/>
      </c>
      <c r="C308" s="78" t="str">
        <f>IF(ISBLANK('Afrap. dec21-feb22'!C310),"",'Afrap. dec21-feb22'!C310)</f>
        <v/>
      </c>
      <c r="D308" s="20">
        <f>IF('Afrap. dec21-feb22'!J310="Funktionær",0.75,0.9)</f>
        <v>0.9</v>
      </c>
      <c r="E308" s="16"/>
      <c r="J308" s="96" t="str">
        <f t="shared" si="8"/>
        <v/>
      </c>
      <c r="K308" s="29" t="str">
        <f t="shared" si="9"/>
        <v/>
      </c>
    </row>
    <row r="309" spans="1:11" x14ac:dyDescent="0.25">
      <c r="A309" s="15" t="str">
        <f>'Afrap. dec21-feb22'!A311</f>
        <v/>
      </c>
      <c r="B309" s="78" t="str">
        <f>IF(ISBLANK('Afrap. dec21-feb22'!B311),"",'Afrap. dec21-feb22'!B311)</f>
        <v/>
      </c>
      <c r="C309" s="78" t="str">
        <f>IF(ISBLANK('Afrap. dec21-feb22'!C311),"",'Afrap. dec21-feb22'!C311)</f>
        <v/>
      </c>
      <c r="D309" s="20">
        <f>IF('Afrap. dec21-feb22'!J311="Funktionær",0.75,0.9)</f>
        <v>0.9</v>
      </c>
      <c r="E309" s="16"/>
      <c r="J309" s="96" t="str">
        <f t="shared" si="8"/>
        <v/>
      </c>
      <c r="K309" s="29" t="str">
        <f t="shared" si="9"/>
        <v/>
      </c>
    </row>
    <row r="310" spans="1:11" x14ac:dyDescent="0.25">
      <c r="A310" s="15" t="str">
        <f>'Afrap. dec21-feb22'!A312</f>
        <v/>
      </c>
      <c r="B310" s="78" t="str">
        <f>IF(ISBLANK('Afrap. dec21-feb22'!B312),"",'Afrap. dec21-feb22'!B312)</f>
        <v/>
      </c>
      <c r="C310" s="78" t="str">
        <f>IF(ISBLANK('Afrap. dec21-feb22'!C312),"",'Afrap. dec21-feb22'!C312)</f>
        <v/>
      </c>
      <c r="D310" s="20">
        <f>IF('Afrap. dec21-feb22'!J312="Funktionær",0.75,0.9)</f>
        <v>0.9</v>
      </c>
      <c r="E310" s="16"/>
      <c r="J310" s="96" t="str">
        <f t="shared" si="8"/>
        <v/>
      </c>
      <c r="K310" s="29" t="str">
        <f t="shared" si="9"/>
        <v/>
      </c>
    </row>
    <row r="311" spans="1:11" x14ac:dyDescent="0.25">
      <c r="A311" s="15" t="str">
        <f>'Afrap. dec21-feb22'!A313</f>
        <v/>
      </c>
      <c r="B311" s="78" t="str">
        <f>IF(ISBLANK('Afrap. dec21-feb22'!B313),"",'Afrap. dec21-feb22'!B313)</f>
        <v/>
      </c>
      <c r="C311" s="78" t="str">
        <f>IF(ISBLANK('Afrap. dec21-feb22'!C313),"",'Afrap. dec21-feb22'!C313)</f>
        <v/>
      </c>
      <c r="D311" s="20">
        <f>IF('Afrap. dec21-feb22'!J313="Funktionær",0.75,0.9)</f>
        <v>0.9</v>
      </c>
      <c r="E311" s="16"/>
      <c r="J311" s="96" t="str">
        <f t="shared" si="8"/>
        <v/>
      </c>
      <c r="K311" s="29" t="str">
        <f t="shared" si="9"/>
        <v/>
      </c>
    </row>
    <row r="312" spans="1:11" x14ac:dyDescent="0.25">
      <c r="A312" s="15" t="str">
        <f>'Afrap. dec21-feb22'!A314</f>
        <v/>
      </c>
      <c r="B312" s="78" t="str">
        <f>IF(ISBLANK('Afrap. dec21-feb22'!B314),"",'Afrap. dec21-feb22'!B314)</f>
        <v/>
      </c>
      <c r="C312" s="78" t="str">
        <f>IF(ISBLANK('Afrap. dec21-feb22'!C314),"",'Afrap. dec21-feb22'!C314)</f>
        <v/>
      </c>
      <c r="D312" s="20">
        <f>IF('Afrap. dec21-feb22'!J314="Funktionær",0.75,0.9)</f>
        <v>0.9</v>
      </c>
      <c r="E312" s="16"/>
      <c r="J312" s="96" t="str">
        <f t="shared" si="8"/>
        <v/>
      </c>
      <c r="K312" s="29" t="str">
        <f t="shared" si="9"/>
        <v/>
      </c>
    </row>
    <row r="313" spans="1:11" x14ac:dyDescent="0.25">
      <c r="A313" s="15" t="str">
        <f>'Afrap. dec21-feb22'!A315</f>
        <v/>
      </c>
      <c r="B313" s="78" t="str">
        <f>IF(ISBLANK('Afrap. dec21-feb22'!B315),"",'Afrap. dec21-feb22'!B315)</f>
        <v/>
      </c>
      <c r="C313" s="78" t="str">
        <f>IF(ISBLANK('Afrap. dec21-feb22'!C315),"",'Afrap. dec21-feb22'!C315)</f>
        <v/>
      </c>
      <c r="D313" s="20">
        <f>IF('Afrap. dec21-feb22'!J315="Funktionær",0.75,0.9)</f>
        <v>0.9</v>
      </c>
      <c r="E313" s="16"/>
      <c r="J313" s="96" t="str">
        <f t="shared" si="8"/>
        <v/>
      </c>
      <c r="K313" s="29" t="str">
        <f t="shared" si="9"/>
        <v/>
      </c>
    </row>
    <row r="314" spans="1:11" x14ac:dyDescent="0.25">
      <c r="A314" s="15" t="str">
        <f>'Afrap. dec21-feb22'!A316</f>
        <v/>
      </c>
      <c r="B314" s="78" t="str">
        <f>IF(ISBLANK('Afrap. dec21-feb22'!B316),"",'Afrap. dec21-feb22'!B316)</f>
        <v/>
      </c>
      <c r="C314" s="78" t="str">
        <f>IF(ISBLANK('Afrap. dec21-feb22'!C316),"",'Afrap. dec21-feb22'!C316)</f>
        <v/>
      </c>
      <c r="D314" s="20">
        <f>IF('Afrap. dec21-feb22'!J316="Funktionær",0.75,0.9)</f>
        <v>0.9</v>
      </c>
      <c r="E314" s="16"/>
      <c r="J314" s="96" t="str">
        <f t="shared" si="8"/>
        <v/>
      </c>
      <c r="K314" s="29" t="str">
        <f t="shared" si="9"/>
        <v/>
      </c>
    </row>
    <row r="315" spans="1:11" x14ac:dyDescent="0.25">
      <c r="A315" s="15" t="str">
        <f>'Afrap. dec21-feb22'!A317</f>
        <v/>
      </c>
      <c r="B315" s="78" t="str">
        <f>IF(ISBLANK('Afrap. dec21-feb22'!B317),"",'Afrap. dec21-feb22'!B317)</f>
        <v/>
      </c>
      <c r="C315" s="78" t="str">
        <f>IF(ISBLANK('Afrap. dec21-feb22'!C317),"",'Afrap. dec21-feb22'!C317)</f>
        <v/>
      </c>
      <c r="D315" s="20">
        <f>IF('Afrap. dec21-feb22'!J317="Funktionær",0.75,0.9)</f>
        <v>0.9</v>
      </c>
      <c r="E315" s="16"/>
      <c r="J315" s="96" t="str">
        <f t="shared" si="8"/>
        <v/>
      </c>
      <c r="K315" s="29" t="str">
        <f t="shared" si="9"/>
        <v/>
      </c>
    </row>
    <row r="316" spans="1:11" x14ac:dyDescent="0.25">
      <c r="A316" s="15" t="str">
        <f>'Afrap. dec21-feb22'!A318</f>
        <v/>
      </c>
      <c r="B316" s="78" t="str">
        <f>IF(ISBLANK('Afrap. dec21-feb22'!B318),"",'Afrap. dec21-feb22'!B318)</f>
        <v/>
      </c>
      <c r="C316" s="78" t="str">
        <f>IF(ISBLANK('Afrap. dec21-feb22'!C318),"",'Afrap. dec21-feb22'!C318)</f>
        <v/>
      </c>
      <c r="D316" s="20">
        <f>IF('Afrap. dec21-feb22'!J318="Funktionær",0.75,0.9)</f>
        <v>0.9</v>
      </c>
      <c r="E316" s="16"/>
      <c r="J316" s="96" t="str">
        <f t="shared" si="8"/>
        <v/>
      </c>
      <c r="K316" s="29" t="str">
        <f t="shared" si="9"/>
        <v/>
      </c>
    </row>
    <row r="317" spans="1:11" x14ac:dyDescent="0.25">
      <c r="A317" s="15" t="str">
        <f>'Afrap. dec21-feb22'!A319</f>
        <v/>
      </c>
      <c r="B317" s="78" t="str">
        <f>IF(ISBLANK('Afrap. dec21-feb22'!B319),"",'Afrap. dec21-feb22'!B319)</f>
        <v/>
      </c>
      <c r="C317" s="78" t="str">
        <f>IF(ISBLANK('Afrap. dec21-feb22'!C319),"",'Afrap. dec21-feb22'!C319)</f>
        <v/>
      </c>
      <c r="D317" s="20">
        <f>IF('Afrap. dec21-feb22'!J319="Funktionær",0.75,0.9)</f>
        <v>0.9</v>
      </c>
      <c r="E317" s="16"/>
      <c r="J317" s="96" t="str">
        <f t="shared" si="8"/>
        <v/>
      </c>
      <c r="K317" s="29" t="str">
        <f t="shared" si="9"/>
        <v/>
      </c>
    </row>
    <row r="318" spans="1:11" x14ac:dyDescent="0.25">
      <c r="A318" s="15" t="str">
        <f>'Afrap. dec21-feb22'!A320</f>
        <v/>
      </c>
      <c r="B318" s="78" t="str">
        <f>IF(ISBLANK('Afrap. dec21-feb22'!B320),"",'Afrap. dec21-feb22'!B320)</f>
        <v/>
      </c>
      <c r="C318" s="78" t="str">
        <f>IF(ISBLANK('Afrap. dec21-feb22'!C320),"",'Afrap. dec21-feb22'!C320)</f>
        <v/>
      </c>
      <c r="D318" s="20">
        <f>IF('Afrap. dec21-feb22'!J320="Funktionær",0.75,0.9)</f>
        <v>0.9</v>
      </c>
      <c r="E318" s="16"/>
      <c r="J318" s="96" t="str">
        <f t="shared" si="8"/>
        <v/>
      </c>
      <c r="K318" s="29" t="str">
        <f t="shared" si="9"/>
        <v/>
      </c>
    </row>
    <row r="319" spans="1:11" x14ac:dyDescent="0.25">
      <c r="A319" s="15" t="str">
        <f>'Afrap. dec21-feb22'!A321</f>
        <v/>
      </c>
      <c r="B319" s="78" t="str">
        <f>IF(ISBLANK('Afrap. dec21-feb22'!B321),"",'Afrap. dec21-feb22'!B321)</f>
        <v/>
      </c>
      <c r="C319" s="78" t="str">
        <f>IF(ISBLANK('Afrap. dec21-feb22'!C321),"",'Afrap. dec21-feb22'!C321)</f>
        <v/>
      </c>
      <c r="D319" s="20">
        <f>IF('Afrap. dec21-feb22'!J321="Funktionær",0.75,0.9)</f>
        <v>0.9</v>
      </c>
      <c r="E319" s="16"/>
      <c r="J319" s="96" t="str">
        <f t="shared" si="8"/>
        <v/>
      </c>
      <c r="K319" s="29" t="str">
        <f t="shared" si="9"/>
        <v/>
      </c>
    </row>
    <row r="320" spans="1:11" x14ac:dyDescent="0.25">
      <c r="A320" s="15" t="str">
        <f>'Afrap. dec21-feb22'!A322</f>
        <v/>
      </c>
      <c r="B320" s="78" t="str">
        <f>IF(ISBLANK('Afrap. dec21-feb22'!B322),"",'Afrap. dec21-feb22'!B322)</f>
        <v/>
      </c>
      <c r="C320" s="78" t="str">
        <f>IF(ISBLANK('Afrap. dec21-feb22'!C322),"",'Afrap. dec21-feb22'!C322)</f>
        <v/>
      </c>
      <c r="D320" s="20">
        <f>IF('Afrap. dec21-feb22'!J322="Funktionær",0.75,0.9)</f>
        <v>0.9</v>
      </c>
      <c r="E320" s="16"/>
      <c r="J320" s="96" t="str">
        <f t="shared" si="8"/>
        <v/>
      </c>
      <c r="K320" s="29" t="str">
        <f t="shared" si="9"/>
        <v/>
      </c>
    </row>
    <row r="321" spans="1:11" x14ac:dyDescent="0.25">
      <c r="A321" s="15" t="str">
        <f>'Afrap. dec21-feb22'!A323</f>
        <v/>
      </c>
      <c r="B321" s="78" t="str">
        <f>IF(ISBLANK('Afrap. dec21-feb22'!B323),"",'Afrap. dec21-feb22'!B323)</f>
        <v/>
      </c>
      <c r="C321" s="78" t="str">
        <f>IF(ISBLANK('Afrap. dec21-feb22'!C323),"",'Afrap. dec21-feb22'!C323)</f>
        <v/>
      </c>
      <c r="D321" s="20">
        <f>IF('Afrap. dec21-feb22'!J323="Funktionær",0.75,0.9)</f>
        <v>0.9</v>
      </c>
      <c r="E321" s="16"/>
      <c r="J321" s="96" t="str">
        <f t="shared" si="8"/>
        <v/>
      </c>
      <c r="K321" s="29" t="str">
        <f t="shared" si="9"/>
        <v/>
      </c>
    </row>
    <row r="322" spans="1:11" x14ac:dyDescent="0.25">
      <c r="A322" s="15" t="str">
        <f>'Afrap. dec21-feb22'!A324</f>
        <v/>
      </c>
      <c r="B322" s="78" t="str">
        <f>IF(ISBLANK('Afrap. dec21-feb22'!B324),"",'Afrap. dec21-feb22'!B324)</f>
        <v/>
      </c>
      <c r="C322" s="78" t="str">
        <f>IF(ISBLANK('Afrap. dec21-feb22'!C324),"",'Afrap. dec21-feb22'!C324)</f>
        <v/>
      </c>
      <c r="D322" s="20">
        <f>IF('Afrap. dec21-feb22'!J324="Funktionær",0.75,0.9)</f>
        <v>0.9</v>
      </c>
      <c r="E322" s="16"/>
      <c r="J322" s="96" t="str">
        <f t="shared" si="8"/>
        <v/>
      </c>
      <c r="K322" s="29" t="str">
        <f t="shared" si="9"/>
        <v/>
      </c>
    </row>
    <row r="323" spans="1:11" x14ac:dyDescent="0.25">
      <c r="A323" s="15" t="str">
        <f>'Afrap. dec21-feb22'!A325</f>
        <v/>
      </c>
      <c r="B323" s="78" t="str">
        <f>IF(ISBLANK('Afrap. dec21-feb22'!B325),"",'Afrap. dec21-feb22'!B325)</f>
        <v/>
      </c>
      <c r="C323" s="78" t="str">
        <f>IF(ISBLANK('Afrap. dec21-feb22'!C325),"",'Afrap. dec21-feb22'!C325)</f>
        <v/>
      </c>
      <c r="D323" s="20">
        <f>IF('Afrap. dec21-feb22'!J325="Funktionær",0.75,0.9)</f>
        <v>0.9</v>
      </c>
      <c r="E323" s="16"/>
      <c r="J323" s="96" t="str">
        <f t="shared" si="8"/>
        <v/>
      </c>
      <c r="K323" s="29" t="str">
        <f t="shared" si="9"/>
        <v/>
      </c>
    </row>
    <row r="324" spans="1:11" x14ac:dyDescent="0.25">
      <c r="A324" s="15" t="str">
        <f>'Afrap. dec21-feb22'!A326</f>
        <v/>
      </c>
      <c r="B324" s="78" t="str">
        <f>IF(ISBLANK('Afrap. dec21-feb22'!B326),"",'Afrap. dec21-feb22'!B326)</f>
        <v/>
      </c>
      <c r="C324" s="78" t="str">
        <f>IF(ISBLANK('Afrap. dec21-feb22'!C326),"",'Afrap. dec21-feb22'!C326)</f>
        <v/>
      </c>
      <c r="D324" s="20">
        <f>IF('Afrap. dec21-feb22'!J326="Funktionær",0.75,0.9)</f>
        <v>0.9</v>
      </c>
      <c r="E324" s="16"/>
      <c r="J324" s="96" t="str">
        <f t="shared" si="8"/>
        <v/>
      </c>
      <c r="K324" s="29" t="str">
        <f t="shared" si="9"/>
        <v/>
      </c>
    </row>
    <row r="325" spans="1:11" x14ac:dyDescent="0.25">
      <c r="A325" s="15" t="str">
        <f>'Afrap. dec21-feb22'!A327</f>
        <v/>
      </c>
      <c r="B325" s="78" t="str">
        <f>IF(ISBLANK('Afrap. dec21-feb22'!B327),"",'Afrap. dec21-feb22'!B327)</f>
        <v/>
      </c>
      <c r="C325" s="78" t="str">
        <f>IF(ISBLANK('Afrap. dec21-feb22'!C327),"",'Afrap. dec21-feb22'!C327)</f>
        <v/>
      </c>
      <c r="D325" s="20">
        <f>IF('Afrap. dec21-feb22'!J327="Funktionær",0.75,0.9)</f>
        <v>0.9</v>
      </c>
      <c r="E325" s="16"/>
      <c r="J325" s="96" t="str">
        <f t="shared" si="8"/>
        <v/>
      </c>
      <c r="K325" s="29" t="str">
        <f t="shared" si="9"/>
        <v/>
      </c>
    </row>
    <row r="326" spans="1:11" x14ac:dyDescent="0.25">
      <c r="A326" s="15" t="str">
        <f>'Afrap. dec21-feb22'!A328</f>
        <v/>
      </c>
      <c r="B326" s="78" t="str">
        <f>IF(ISBLANK('Afrap. dec21-feb22'!B328),"",'Afrap. dec21-feb22'!B328)</f>
        <v/>
      </c>
      <c r="C326" s="78" t="str">
        <f>IF(ISBLANK('Afrap. dec21-feb22'!C328),"",'Afrap. dec21-feb22'!C328)</f>
        <v/>
      </c>
      <c r="D326" s="20">
        <f>IF('Afrap. dec21-feb22'!J328="Funktionær",0.75,0.9)</f>
        <v>0.9</v>
      </c>
      <c r="E326" s="16"/>
      <c r="J326" s="96" t="str">
        <f t="shared" ref="J326:J389" si="10">IF(E326="Ja",((F326-G326)+(H326-I326)),"")</f>
        <v/>
      </c>
      <c r="K326" s="29" t="str">
        <f t="shared" ref="K326:K389" si="11">IFERROR(IF(J326&lt;0,J326*D326,J326*D326),"")</f>
        <v/>
      </c>
    </row>
    <row r="327" spans="1:11" x14ac:dyDescent="0.25">
      <c r="A327" s="15" t="str">
        <f>'Afrap. dec21-feb22'!A329</f>
        <v/>
      </c>
      <c r="B327" s="78" t="str">
        <f>IF(ISBLANK('Afrap. dec21-feb22'!B329),"",'Afrap. dec21-feb22'!B329)</f>
        <v/>
      </c>
      <c r="C327" s="78" t="str">
        <f>IF(ISBLANK('Afrap. dec21-feb22'!C329),"",'Afrap. dec21-feb22'!C329)</f>
        <v/>
      </c>
      <c r="D327" s="20">
        <f>IF('Afrap. dec21-feb22'!J329="Funktionær",0.75,0.9)</f>
        <v>0.9</v>
      </c>
      <c r="E327" s="16"/>
      <c r="J327" s="96" t="str">
        <f t="shared" si="10"/>
        <v/>
      </c>
      <c r="K327" s="29" t="str">
        <f t="shared" si="11"/>
        <v/>
      </c>
    </row>
    <row r="328" spans="1:11" x14ac:dyDescent="0.25">
      <c r="A328" s="15" t="str">
        <f>'Afrap. dec21-feb22'!A330</f>
        <v/>
      </c>
      <c r="B328" s="78" t="str">
        <f>IF(ISBLANK('Afrap. dec21-feb22'!B330),"",'Afrap. dec21-feb22'!B330)</f>
        <v/>
      </c>
      <c r="C328" s="78" t="str">
        <f>IF(ISBLANK('Afrap. dec21-feb22'!C330),"",'Afrap. dec21-feb22'!C330)</f>
        <v/>
      </c>
      <c r="D328" s="20">
        <f>IF('Afrap. dec21-feb22'!J330="Funktionær",0.75,0.9)</f>
        <v>0.9</v>
      </c>
      <c r="E328" s="16"/>
      <c r="J328" s="96" t="str">
        <f t="shared" si="10"/>
        <v/>
      </c>
      <c r="K328" s="29" t="str">
        <f t="shared" si="11"/>
        <v/>
      </c>
    </row>
    <row r="329" spans="1:11" x14ac:dyDescent="0.25">
      <c r="A329" s="15" t="str">
        <f>'Afrap. dec21-feb22'!A331</f>
        <v/>
      </c>
      <c r="B329" s="78" t="str">
        <f>IF(ISBLANK('Afrap. dec21-feb22'!B331),"",'Afrap. dec21-feb22'!B331)</f>
        <v/>
      </c>
      <c r="C329" s="78" t="str">
        <f>IF(ISBLANK('Afrap. dec21-feb22'!C331),"",'Afrap. dec21-feb22'!C331)</f>
        <v/>
      </c>
      <c r="D329" s="20">
        <f>IF('Afrap. dec21-feb22'!J331="Funktionær",0.75,0.9)</f>
        <v>0.9</v>
      </c>
      <c r="E329" s="16"/>
      <c r="J329" s="96" t="str">
        <f t="shared" si="10"/>
        <v/>
      </c>
      <c r="K329" s="29" t="str">
        <f t="shared" si="11"/>
        <v/>
      </c>
    </row>
    <row r="330" spans="1:11" x14ac:dyDescent="0.25">
      <c r="A330" s="15" t="str">
        <f>'Afrap. dec21-feb22'!A332</f>
        <v/>
      </c>
      <c r="B330" s="78" t="str">
        <f>IF(ISBLANK('Afrap. dec21-feb22'!B332),"",'Afrap. dec21-feb22'!B332)</f>
        <v/>
      </c>
      <c r="C330" s="78" t="str">
        <f>IF(ISBLANK('Afrap. dec21-feb22'!C332),"",'Afrap. dec21-feb22'!C332)</f>
        <v/>
      </c>
      <c r="D330" s="20">
        <f>IF('Afrap. dec21-feb22'!J332="Funktionær",0.75,0.9)</f>
        <v>0.9</v>
      </c>
      <c r="E330" s="16"/>
      <c r="J330" s="96" t="str">
        <f t="shared" si="10"/>
        <v/>
      </c>
      <c r="K330" s="29" t="str">
        <f t="shared" si="11"/>
        <v/>
      </c>
    </row>
    <row r="331" spans="1:11" x14ac:dyDescent="0.25">
      <c r="A331" s="15" t="str">
        <f>'Afrap. dec21-feb22'!A333</f>
        <v/>
      </c>
      <c r="B331" s="78" t="str">
        <f>IF(ISBLANK('Afrap. dec21-feb22'!B333),"",'Afrap. dec21-feb22'!B333)</f>
        <v/>
      </c>
      <c r="C331" s="78" t="str">
        <f>IF(ISBLANK('Afrap. dec21-feb22'!C333),"",'Afrap. dec21-feb22'!C333)</f>
        <v/>
      </c>
      <c r="D331" s="20">
        <f>IF('Afrap. dec21-feb22'!J333="Funktionær",0.75,0.9)</f>
        <v>0.9</v>
      </c>
      <c r="E331" s="16"/>
      <c r="J331" s="96" t="str">
        <f t="shared" si="10"/>
        <v/>
      </c>
      <c r="K331" s="29" t="str">
        <f t="shared" si="11"/>
        <v/>
      </c>
    </row>
    <row r="332" spans="1:11" x14ac:dyDescent="0.25">
      <c r="A332" s="15" t="str">
        <f>'Afrap. dec21-feb22'!A334</f>
        <v/>
      </c>
      <c r="B332" s="78" t="str">
        <f>IF(ISBLANK('Afrap. dec21-feb22'!B334),"",'Afrap. dec21-feb22'!B334)</f>
        <v/>
      </c>
      <c r="C332" s="78" t="str">
        <f>IF(ISBLANK('Afrap. dec21-feb22'!C334),"",'Afrap. dec21-feb22'!C334)</f>
        <v/>
      </c>
      <c r="D332" s="20">
        <f>IF('Afrap. dec21-feb22'!J334="Funktionær",0.75,0.9)</f>
        <v>0.9</v>
      </c>
      <c r="E332" s="16"/>
      <c r="J332" s="96" t="str">
        <f t="shared" si="10"/>
        <v/>
      </c>
      <c r="K332" s="29" t="str">
        <f t="shared" si="11"/>
        <v/>
      </c>
    </row>
    <row r="333" spans="1:11" x14ac:dyDescent="0.25">
      <c r="A333" s="15" t="str">
        <f>'Afrap. dec21-feb22'!A335</f>
        <v/>
      </c>
      <c r="B333" s="78" t="str">
        <f>IF(ISBLANK('Afrap. dec21-feb22'!B335),"",'Afrap. dec21-feb22'!B335)</f>
        <v/>
      </c>
      <c r="C333" s="78" t="str">
        <f>IF(ISBLANK('Afrap. dec21-feb22'!C335),"",'Afrap. dec21-feb22'!C335)</f>
        <v/>
      </c>
      <c r="D333" s="20">
        <f>IF('Afrap. dec21-feb22'!J335="Funktionær",0.75,0.9)</f>
        <v>0.9</v>
      </c>
      <c r="E333" s="16"/>
      <c r="J333" s="96" t="str">
        <f t="shared" si="10"/>
        <v/>
      </c>
      <c r="K333" s="29" t="str">
        <f t="shared" si="11"/>
        <v/>
      </c>
    </row>
    <row r="334" spans="1:11" x14ac:dyDescent="0.25">
      <c r="A334" s="15" t="str">
        <f>'Afrap. dec21-feb22'!A336</f>
        <v/>
      </c>
      <c r="B334" s="78" t="str">
        <f>IF(ISBLANK('Afrap. dec21-feb22'!B336),"",'Afrap. dec21-feb22'!B336)</f>
        <v/>
      </c>
      <c r="C334" s="78" t="str">
        <f>IF(ISBLANK('Afrap. dec21-feb22'!C336),"",'Afrap. dec21-feb22'!C336)</f>
        <v/>
      </c>
      <c r="D334" s="20">
        <f>IF('Afrap. dec21-feb22'!J336="Funktionær",0.75,0.9)</f>
        <v>0.9</v>
      </c>
      <c r="E334" s="16"/>
      <c r="J334" s="96" t="str">
        <f t="shared" si="10"/>
        <v/>
      </c>
      <c r="K334" s="29" t="str">
        <f t="shared" si="11"/>
        <v/>
      </c>
    </row>
    <row r="335" spans="1:11" x14ac:dyDescent="0.25">
      <c r="A335" s="15" t="str">
        <f>'Afrap. dec21-feb22'!A337</f>
        <v/>
      </c>
      <c r="B335" s="78" t="str">
        <f>IF(ISBLANK('Afrap. dec21-feb22'!B337),"",'Afrap. dec21-feb22'!B337)</f>
        <v/>
      </c>
      <c r="C335" s="78" t="str">
        <f>IF(ISBLANK('Afrap. dec21-feb22'!C337),"",'Afrap. dec21-feb22'!C337)</f>
        <v/>
      </c>
      <c r="D335" s="20">
        <f>IF('Afrap. dec21-feb22'!J337="Funktionær",0.75,0.9)</f>
        <v>0.9</v>
      </c>
      <c r="E335" s="16"/>
      <c r="J335" s="96" t="str">
        <f t="shared" si="10"/>
        <v/>
      </c>
      <c r="K335" s="29" t="str">
        <f t="shared" si="11"/>
        <v/>
      </c>
    </row>
    <row r="336" spans="1:11" x14ac:dyDescent="0.25">
      <c r="A336" s="15" t="str">
        <f>'Afrap. dec21-feb22'!A338</f>
        <v/>
      </c>
      <c r="B336" s="78" t="str">
        <f>IF(ISBLANK('Afrap. dec21-feb22'!B338),"",'Afrap. dec21-feb22'!B338)</f>
        <v/>
      </c>
      <c r="C336" s="78" t="str">
        <f>IF(ISBLANK('Afrap. dec21-feb22'!C338),"",'Afrap. dec21-feb22'!C338)</f>
        <v/>
      </c>
      <c r="D336" s="20">
        <f>IF('Afrap. dec21-feb22'!J338="Funktionær",0.75,0.9)</f>
        <v>0.9</v>
      </c>
      <c r="E336" s="16"/>
      <c r="J336" s="96" t="str">
        <f t="shared" si="10"/>
        <v/>
      </c>
      <c r="K336" s="29" t="str">
        <f t="shared" si="11"/>
        <v/>
      </c>
    </row>
    <row r="337" spans="1:11" x14ac:dyDescent="0.25">
      <c r="A337" s="15" t="str">
        <f>'Afrap. dec21-feb22'!A339</f>
        <v/>
      </c>
      <c r="B337" s="78" t="str">
        <f>IF(ISBLANK('Afrap. dec21-feb22'!B339),"",'Afrap. dec21-feb22'!B339)</f>
        <v/>
      </c>
      <c r="C337" s="78" t="str">
        <f>IF(ISBLANK('Afrap. dec21-feb22'!C339),"",'Afrap. dec21-feb22'!C339)</f>
        <v/>
      </c>
      <c r="D337" s="20">
        <f>IF('Afrap. dec21-feb22'!J339="Funktionær",0.75,0.9)</f>
        <v>0.9</v>
      </c>
      <c r="E337" s="16"/>
      <c r="J337" s="96" t="str">
        <f t="shared" si="10"/>
        <v/>
      </c>
      <c r="K337" s="29" t="str">
        <f t="shared" si="11"/>
        <v/>
      </c>
    </row>
    <row r="338" spans="1:11" x14ac:dyDescent="0.25">
      <c r="A338" s="15" t="str">
        <f>'Afrap. dec21-feb22'!A340</f>
        <v/>
      </c>
      <c r="B338" s="78" t="str">
        <f>IF(ISBLANK('Afrap. dec21-feb22'!B340),"",'Afrap. dec21-feb22'!B340)</f>
        <v/>
      </c>
      <c r="C338" s="78" t="str">
        <f>IF(ISBLANK('Afrap. dec21-feb22'!C340),"",'Afrap. dec21-feb22'!C340)</f>
        <v/>
      </c>
      <c r="D338" s="20">
        <f>IF('Afrap. dec21-feb22'!J340="Funktionær",0.75,0.9)</f>
        <v>0.9</v>
      </c>
      <c r="E338" s="16"/>
      <c r="J338" s="96" t="str">
        <f t="shared" si="10"/>
        <v/>
      </c>
      <c r="K338" s="29" t="str">
        <f t="shared" si="11"/>
        <v/>
      </c>
    </row>
    <row r="339" spans="1:11" x14ac:dyDescent="0.25">
      <c r="A339" s="15" t="str">
        <f>'Afrap. dec21-feb22'!A341</f>
        <v/>
      </c>
      <c r="B339" s="78" t="str">
        <f>IF(ISBLANK('Afrap. dec21-feb22'!B341),"",'Afrap. dec21-feb22'!B341)</f>
        <v/>
      </c>
      <c r="C339" s="78" t="str">
        <f>IF(ISBLANK('Afrap. dec21-feb22'!C341),"",'Afrap. dec21-feb22'!C341)</f>
        <v/>
      </c>
      <c r="D339" s="20">
        <f>IF('Afrap. dec21-feb22'!J341="Funktionær",0.75,0.9)</f>
        <v>0.9</v>
      </c>
      <c r="E339" s="16"/>
      <c r="J339" s="96" t="str">
        <f t="shared" si="10"/>
        <v/>
      </c>
      <c r="K339" s="29" t="str">
        <f t="shared" si="11"/>
        <v/>
      </c>
    </row>
    <row r="340" spans="1:11" x14ac:dyDescent="0.25">
      <c r="A340" s="15" t="str">
        <f>'Afrap. dec21-feb22'!A342</f>
        <v/>
      </c>
      <c r="B340" s="78" t="str">
        <f>IF(ISBLANK('Afrap. dec21-feb22'!B342),"",'Afrap. dec21-feb22'!B342)</f>
        <v/>
      </c>
      <c r="C340" s="78" t="str">
        <f>IF(ISBLANK('Afrap. dec21-feb22'!C342),"",'Afrap. dec21-feb22'!C342)</f>
        <v/>
      </c>
      <c r="D340" s="20">
        <f>IF('Afrap. dec21-feb22'!J342="Funktionær",0.75,0.9)</f>
        <v>0.9</v>
      </c>
      <c r="E340" s="16"/>
      <c r="J340" s="96" t="str">
        <f t="shared" si="10"/>
        <v/>
      </c>
      <c r="K340" s="29" t="str">
        <f t="shared" si="11"/>
        <v/>
      </c>
    </row>
    <row r="341" spans="1:11" x14ac:dyDescent="0.25">
      <c r="A341" s="15" t="str">
        <f>'Afrap. dec21-feb22'!A343</f>
        <v/>
      </c>
      <c r="B341" s="78" t="str">
        <f>IF(ISBLANK('Afrap. dec21-feb22'!B343),"",'Afrap. dec21-feb22'!B343)</f>
        <v/>
      </c>
      <c r="C341" s="78" t="str">
        <f>IF(ISBLANK('Afrap. dec21-feb22'!C343),"",'Afrap. dec21-feb22'!C343)</f>
        <v/>
      </c>
      <c r="D341" s="20">
        <f>IF('Afrap. dec21-feb22'!J343="Funktionær",0.75,0.9)</f>
        <v>0.9</v>
      </c>
      <c r="E341" s="16"/>
      <c r="J341" s="96" t="str">
        <f t="shared" si="10"/>
        <v/>
      </c>
      <c r="K341" s="29" t="str">
        <f t="shared" si="11"/>
        <v/>
      </c>
    </row>
    <row r="342" spans="1:11" x14ac:dyDescent="0.25">
      <c r="A342" s="15" t="str">
        <f>'Afrap. dec21-feb22'!A344</f>
        <v/>
      </c>
      <c r="B342" s="78" t="str">
        <f>IF(ISBLANK('Afrap. dec21-feb22'!B344),"",'Afrap. dec21-feb22'!B344)</f>
        <v/>
      </c>
      <c r="C342" s="78" t="str">
        <f>IF(ISBLANK('Afrap. dec21-feb22'!C344),"",'Afrap. dec21-feb22'!C344)</f>
        <v/>
      </c>
      <c r="D342" s="20">
        <f>IF('Afrap. dec21-feb22'!J344="Funktionær",0.75,0.9)</f>
        <v>0.9</v>
      </c>
      <c r="E342" s="16"/>
      <c r="J342" s="96" t="str">
        <f t="shared" si="10"/>
        <v/>
      </c>
      <c r="K342" s="29" t="str">
        <f t="shared" si="11"/>
        <v/>
      </c>
    </row>
    <row r="343" spans="1:11" x14ac:dyDescent="0.25">
      <c r="A343" s="15" t="str">
        <f>'Afrap. dec21-feb22'!A345</f>
        <v/>
      </c>
      <c r="B343" s="78" t="str">
        <f>IF(ISBLANK('Afrap. dec21-feb22'!B345),"",'Afrap. dec21-feb22'!B345)</f>
        <v/>
      </c>
      <c r="C343" s="78" t="str">
        <f>IF(ISBLANK('Afrap. dec21-feb22'!C345),"",'Afrap. dec21-feb22'!C345)</f>
        <v/>
      </c>
      <c r="D343" s="20">
        <f>IF('Afrap. dec21-feb22'!J345="Funktionær",0.75,0.9)</f>
        <v>0.9</v>
      </c>
      <c r="E343" s="16"/>
      <c r="J343" s="96" t="str">
        <f t="shared" si="10"/>
        <v/>
      </c>
      <c r="K343" s="29" t="str">
        <f t="shared" si="11"/>
        <v/>
      </c>
    </row>
    <row r="344" spans="1:11" x14ac:dyDescent="0.25">
      <c r="A344" s="15" t="str">
        <f>'Afrap. dec21-feb22'!A346</f>
        <v/>
      </c>
      <c r="B344" s="78" t="str">
        <f>IF(ISBLANK('Afrap. dec21-feb22'!B346),"",'Afrap. dec21-feb22'!B346)</f>
        <v/>
      </c>
      <c r="C344" s="78" t="str">
        <f>IF(ISBLANK('Afrap. dec21-feb22'!C346),"",'Afrap. dec21-feb22'!C346)</f>
        <v/>
      </c>
      <c r="D344" s="20">
        <f>IF('Afrap. dec21-feb22'!J346="Funktionær",0.75,0.9)</f>
        <v>0.9</v>
      </c>
      <c r="E344" s="16"/>
      <c r="J344" s="96" t="str">
        <f t="shared" si="10"/>
        <v/>
      </c>
      <c r="K344" s="29" t="str">
        <f t="shared" si="11"/>
        <v/>
      </c>
    </row>
    <row r="345" spans="1:11" x14ac:dyDescent="0.25">
      <c r="A345" s="15" t="str">
        <f>'Afrap. dec21-feb22'!A347</f>
        <v/>
      </c>
      <c r="B345" s="78" t="str">
        <f>IF(ISBLANK('Afrap. dec21-feb22'!B347),"",'Afrap. dec21-feb22'!B347)</f>
        <v/>
      </c>
      <c r="C345" s="78" t="str">
        <f>IF(ISBLANK('Afrap. dec21-feb22'!C347),"",'Afrap. dec21-feb22'!C347)</f>
        <v/>
      </c>
      <c r="D345" s="20">
        <f>IF('Afrap. dec21-feb22'!J347="Funktionær",0.75,0.9)</f>
        <v>0.9</v>
      </c>
      <c r="E345" s="16"/>
      <c r="J345" s="96" t="str">
        <f t="shared" si="10"/>
        <v/>
      </c>
      <c r="K345" s="29" t="str">
        <f t="shared" si="11"/>
        <v/>
      </c>
    </row>
    <row r="346" spans="1:11" x14ac:dyDescent="0.25">
      <c r="A346" s="15" t="str">
        <f>'Afrap. dec21-feb22'!A348</f>
        <v/>
      </c>
      <c r="B346" s="78" t="str">
        <f>IF(ISBLANK('Afrap. dec21-feb22'!B348),"",'Afrap. dec21-feb22'!B348)</f>
        <v/>
      </c>
      <c r="C346" s="78" t="str">
        <f>IF(ISBLANK('Afrap. dec21-feb22'!C348),"",'Afrap. dec21-feb22'!C348)</f>
        <v/>
      </c>
      <c r="D346" s="20">
        <f>IF('Afrap. dec21-feb22'!J348="Funktionær",0.75,0.9)</f>
        <v>0.9</v>
      </c>
      <c r="E346" s="16"/>
      <c r="J346" s="96" t="str">
        <f t="shared" si="10"/>
        <v/>
      </c>
      <c r="K346" s="29" t="str">
        <f t="shared" si="11"/>
        <v/>
      </c>
    </row>
    <row r="347" spans="1:11" x14ac:dyDescent="0.25">
      <c r="A347" s="15" t="str">
        <f>'Afrap. dec21-feb22'!A349</f>
        <v/>
      </c>
      <c r="B347" s="78" t="str">
        <f>IF(ISBLANK('Afrap. dec21-feb22'!B349),"",'Afrap. dec21-feb22'!B349)</f>
        <v/>
      </c>
      <c r="C347" s="78" t="str">
        <f>IF(ISBLANK('Afrap. dec21-feb22'!C349),"",'Afrap. dec21-feb22'!C349)</f>
        <v/>
      </c>
      <c r="D347" s="20">
        <f>IF('Afrap. dec21-feb22'!J349="Funktionær",0.75,0.9)</f>
        <v>0.9</v>
      </c>
      <c r="E347" s="16"/>
      <c r="J347" s="96" t="str">
        <f t="shared" si="10"/>
        <v/>
      </c>
      <c r="K347" s="29" t="str">
        <f t="shared" si="11"/>
        <v/>
      </c>
    </row>
    <row r="348" spans="1:11" x14ac:dyDescent="0.25">
      <c r="A348" s="15" t="str">
        <f>'Afrap. dec21-feb22'!A350</f>
        <v/>
      </c>
      <c r="B348" s="78" t="str">
        <f>IF(ISBLANK('Afrap. dec21-feb22'!B350),"",'Afrap. dec21-feb22'!B350)</f>
        <v/>
      </c>
      <c r="C348" s="78" t="str">
        <f>IF(ISBLANK('Afrap. dec21-feb22'!C350),"",'Afrap. dec21-feb22'!C350)</f>
        <v/>
      </c>
      <c r="D348" s="20">
        <f>IF('Afrap. dec21-feb22'!J350="Funktionær",0.75,0.9)</f>
        <v>0.9</v>
      </c>
      <c r="E348" s="16"/>
      <c r="J348" s="96" t="str">
        <f t="shared" si="10"/>
        <v/>
      </c>
      <c r="K348" s="29" t="str">
        <f t="shared" si="11"/>
        <v/>
      </c>
    </row>
    <row r="349" spans="1:11" x14ac:dyDescent="0.25">
      <c r="A349" s="15" t="str">
        <f>'Afrap. dec21-feb22'!A351</f>
        <v/>
      </c>
      <c r="B349" s="78" t="str">
        <f>IF(ISBLANK('Afrap. dec21-feb22'!B351),"",'Afrap. dec21-feb22'!B351)</f>
        <v/>
      </c>
      <c r="C349" s="78" t="str">
        <f>IF(ISBLANK('Afrap. dec21-feb22'!C351),"",'Afrap. dec21-feb22'!C351)</f>
        <v/>
      </c>
      <c r="D349" s="20">
        <f>IF('Afrap. dec21-feb22'!J351="Funktionær",0.75,0.9)</f>
        <v>0.9</v>
      </c>
      <c r="E349" s="16"/>
      <c r="J349" s="96" t="str">
        <f t="shared" si="10"/>
        <v/>
      </c>
      <c r="K349" s="29" t="str">
        <f t="shared" si="11"/>
        <v/>
      </c>
    </row>
    <row r="350" spans="1:11" x14ac:dyDescent="0.25">
      <c r="A350" s="15" t="str">
        <f>'Afrap. dec21-feb22'!A352</f>
        <v/>
      </c>
      <c r="B350" s="78" t="str">
        <f>IF(ISBLANK('Afrap. dec21-feb22'!B352),"",'Afrap. dec21-feb22'!B352)</f>
        <v/>
      </c>
      <c r="C350" s="78" t="str">
        <f>IF(ISBLANK('Afrap. dec21-feb22'!C352),"",'Afrap. dec21-feb22'!C352)</f>
        <v/>
      </c>
      <c r="D350" s="20">
        <f>IF('Afrap. dec21-feb22'!J352="Funktionær",0.75,0.9)</f>
        <v>0.9</v>
      </c>
      <c r="E350" s="16"/>
      <c r="J350" s="96" t="str">
        <f t="shared" si="10"/>
        <v/>
      </c>
      <c r="K350" s="29" t="str">
        <f t="shared" si="11"/>
        <v/>
      </c>
    </row>
    <row r="351" spans="1:11" x14ac:dyDescent="0.25">
      <c r="A351" s="15" t="str">
        <f>'Afrap. dec21-feb22'!A353</f>
        <v/>
      </c>
      <c r="B351" s="78" t="str">
        <f>IF(ISBLANK('Afrap. dec21-feb22'!B353),"",'Afrap. dec21-feb22'!B353)</f>
        <v/>
      </c>
      <c r="C351" s="78" t="str">
        <f>IF(ISBLANK('Afrap. dec21-feb22'!C353),"",'Afrap. dec21-feb22'!C353)</f>
        <v/>
      </c>
      <c r="D351" s="20">
        <f>IF('Afrap. dec21-feb22'!J353="Funktionær",0.75,0.9)</f>
        <v>0.9</v>
      </c>
      <c r="E351" s="16"/>
      <c r="J351" s="96" t="str">
        <f t="shared" si="10"/>
        <v/>
      </c>
      <c r="K351" s="29" t="str">
        <f t="shared" si="11"/>
        <v/>
      </c>
    </row>
    <row r="352" spans="1:11" x14ac:dyDescent="0.25">
      <c r="A352" s="15" t="str">
        <f>'Afrap. dec21-feb22'!A354</f>
        <v/>
      </c>
      <c r="B352" s="78" t="str">
        <f>IF(ISBLANK('Afrap. dec21-feb22'!B354),"",'Afrap. dec21-feb22'!B354)</f>
        <v/>
      </c>
      <c r="C352" s="78" t="str">
        <f>IF(ISBLANK('Afrap. dec21-feb22'!C354),"",'Afrap. dec21-feb22'!C354)</f>
        <v/>
      </c>
      <c r="D352" s="20">
        <f>IF('Afrap. dec21-feb22'!J354="Funktionær",0.75,0.9)</f>
        <v>0.9</v>
      </c>
      <c r="E352" s="16"/>
      <c r="J352" s="96" t="str">
        <f t="shared" si="10"/>
        <v/>
      </c>
      <c r="K352" s="29" t="str">
        <f t="shared" si="11"/>
        <v/>
      </c>
    </row>
    <row r="353" spans="1:11" x14ac:dyDescent="0.25">
      <c r="A353" s="15" t="str">
        <f>'Afrap. dec21-feb22'!A355</f>
        <v/>
      </c>
      <c r="B353" s="78" t="str">
        <f>IF(ISBLANK('Afrap. dec21-feb22'!B355),"",'Afrap. dec21-feb22'!B355)</f>
        <v/>
      </c>
      <c r="C353" s="78" t="str">
        <f>IF(ISBLANK('Afrap. dec21-feb22'!C355),"",'Afrap. dec21-feb22'!C355)</f>
        <v/>
      </c>
      <c r="D353" s="20">
        <f>IF('Afrap. dec21-feb22'!J355="Funktionær",0.75,0.9)</f>
        <v>0.9</v>
      </c>
      <c r="E353" s="16"/>
      <c r="J353" s="96" t="str">
        <f t="shared" si="10"/>
        <v/>
      </c>
      <c r="K353" s="29" t="str">
        <f t="shared" si="11"/>
        <v/>
      </c>
    </row>
    <row r="354" spans="1:11" x14ac:dyDescent="0.25">
      <c r="A354" s="15" t="str">
        <f>'Afrap. dec21-feb22'!A356</f>
        <v/>
      </c>
      <c r="B354" s="78" t="str">
        <f>IF(ISBLANK('Afrap. dec21-feb22'!B356),"",'Afrap. dec21-feb22'!B356)</f>
        <v/>
      </c>
      <c r="C354" s="78" t="str">
        <f>IF(ISBLANK('Afrap. dec21-feb22'!C356),"",'Afrap. dec21-feb22'!C356)</f>
        <v/>
      </c>
      <c r="D354" s="20">
        <f>IF('Afrap. dec21-feb22'!J356="Funktionær",0.75,0.9)</f>
        <v>0.9</v>
      </c>
      <c r="E354" s="16"/>
      <c r="J354" s="96" t="str">
        <f t="shared" si="10"/>
        <v/>
      </c>
      <c r="K354" s="29" t="str">
        <f t="shared" si="11"/>
        <v/>
      </c>
    </row>
    <row r="355" spans="1:11" x14ac:dyDescent="0.25">
      <c r="A355" s="15" t="str">
        <f>'Afrap. dec21-feb22'!A357</f>
        <v/>
      </c>
      <c r="B355" s="78" t="str">
        <f>IF(ISBLANK('Afrap. dec21-feb22'!B357),"",'Afrap. dec21-feb22'!B357)</f>
        <v/>
      </c>
      <c r="C355" s="78" t="str">
        <f>IF(ISBLANK('Afrap. dec21-feb22'!C357),"",'Afrap. dec21-feb22'!C357)</f>
        <v/>
      </c>
      <c r="D355" s="20">
        <f>IF('Afrap. dec21-feb22'!J357="Funktionær",0.75,0.9)</f>
        <v>0.9</v>
      </c>
      <c r="E355" s="16"/>
      <c r="J355" s="96" t="str">
        <f t="shared" si="10"/>
        <v/>
      </c>
      <c r="K355" s="29" t="str">
        <f t="shared" si="11"/>
        <v/>
      </c>
    </row>
    <row r="356" spans="1:11" x14ac:dyDescent="0.25">
      <c r="A356" s="15" t="str">
        <f>'Afrap. dec21-feb22'!A358</f>
        <v/>
      </c>
      <c r="B356" s="78" t="str">
        <f>IF(ISBLANK('Afrap. dec21-feb22'!B358),"",'Afrap. dec21-feb22'!B358)</f>
        <v/>
      </c>
      <c r="C356" s="78" t="str">
        <f>IF(ISBLANK('Afrap. dec21-feb22'!C358),"",'Afrap. dec21-feb22'!C358)</f>
        <v/>
      </c>
      <c r="D356" s="20">
        <f>IF('Afrap. dec21-feb22'!J358="Funktionær",0.75,0.9)</f>
        <v>0.9</v>
      </c>
      <c r="E356" s="16"/>
      <c r="J356" s="96" t="str">
        <f t="shared" si="10"/>
        <v/>
      </c>
      <c r="K356" s="29" t="str">
        <f t="shared" si="11"/>
        <v/>
      </c>
    </row>
    <row r="357" spans="1:11" x14ac:dyDescent="0.25">
      <c r="A357" s="15" t="str">
        <f>'Afrap. dec21-feb22'!A359</f>
        <v/>
      </c>
      <c r="B357" s="78" t="str">
        <f>IF(ISBLANK('Afrap. dec21-feb22'!B359),"",'Afrap. dec21-feb22'!B359)</f>
        <v/>
      </c>
      <c r="C357" s="78" t="str">
        <f>IF(ISBLANK('Afrap. dec21-feb22'!C359),"",'Afrap. dec21-feb22'!C359)</f>
        <v/>
      </c>
      <c r="D357" s="20">
        <f>IF('Afrap. dec21-feb22'!J359="Funktionær",0.75,0.9)</f>
        <v>0.9</v>
      </c>
      <c r="E357" s="16"/>
      <c r="J357" s="96" t="str">
        <f t="shared" si="10"/>
        <v/>
      </c>
      <c r="K357" s="29" t="str">
        <f t="shared" si="11"/>
        <v/>
      </c>
    </row>
    <row r="358" spans="1:11" x14ac:dyDescent="0.25">
      <c r="A358" s="15" t="str">
        <f>'Afrap. dec21-feb22'!A360</f>
        <v/>
      </c>
      <c r="B358" s="78" t="str">
        <f>IF(ISBLANK('Afrap. dec21-feb22'!B360),"",'Afrap. dec21-feb22'!B360)</f>
        <v/>
      </c>
      <c r="C358" s="78" t="str">
        <f>IF(ISBLANK('Afrap. dec21-feb22'!C360),"",'Afrap. dec21-feb22'!C360)</f>
        <v/>
      </c>
      <c r="D358" s="20">
        <f>IF('Afrap. dec21-feb22'!J360="Funktionær",0.75,0.9)</f>
        <v>0.9</v>
      </c>
      <c r="E358" s="16"/>
      <c r="J358" s="96" t="str">
        <f t="shared" si="10"/>
        <v/>
      </c>
      <c r="K358" s="29" t="str">
        <f t="shared" si="11"/>
        <v/>
      </c>
    </row>
    <row r="359" spans="1:11" x14ac:dyDescent="0.25">
      <c r="A359" s="15" t="str">
        <f>'Afrap. dec21-feb22'!A361</f>
        <v/>
      </c>
      <c r="B359" s="78" t="str">
        <f>IF(ISBLANK('Afrap. dec21-feb22'!B361),"",'Afrap. dec21-feb22'!B361)</f>
        <v/>
      </c>
      <c r="C359" s="78" t="str">
        <f>IF(ISBLANK('Afrap. dec21-feb22'!C361),"",'Afrap. dec21-feb22'!C361)</f>
        <v/>
      </c>
      <c r="D359" s="20">
        <f>IF('Afrap. dec21-feb22'!J361="Funktionær",0.75,0.9)</f>
        <v>0.9</v>
      </c>
      <c r="E359" s="16"/>
      <c r="J359" s="96" t="str">
        <f t="shared" si="10"/>
        <v/>
      </c>
      <c r="K359" s="29" t="str">
        <f t="shared" si="11"/>
        <v/>
      </c>
    </row>
    <row r="360" spans="1:11" x14ac:dyDescent="0.25">
      <c r="A360" s="15" t="str">
        <f>'Afrap. dec21-feb22'!A362</f>
        <v/>
      </c>
      <c r="B360" s="78" t="str">
        <f>IF(ISBLANK('Afrap. dec21-feb22'!B362),"",'Afrap. dec21-feb22'!B362)</f>
        <v/>
      </c>
      <c r="C360" s="78" t="str">
        <f>IF(ISBLANK('Afrap. dec21-feb22'!C362),"",'Afrap. dec21-feb22'!C362)</f>
        <v/>
      </c>
      <c r="D360" s="20">
        <f>IF('Afrap. dec21-feb22'!J362="Funktionær",0.75,0.9)</f>
        <v>0.9</v>
      </c>
      <c r="E360" s="16"/>
      <c r="J360" s="96" t="str">
        <f t="shared" si="10"/>
        <v/>
      </c>
      <c r="K360" s="29" t="str">
        <f t="shared" si="11"/>
        <v/>
      </c>
    </row>
    <row r="361" spans="1:11" x14ac:dyDescent="0.25">
      <c r="A361" s="15" t="str">
        <f>'Afrap. dec21-feb22'!A363</f>
        <v/>
      </c>
      <c r="B361" s="78" t="str">
        <f>IF(ISBLANK('Afrap. dec21-feb22'!B363),"",'Afrap. dec21-feb22'!B363)</f>
        <v/>
      </c>
      <c r="C361" s="78" t="str">
        <f>IF(ISBLANK('Afrap. dec21-feb22'!C363),"",'Afrap. dec21-feb22'!C363)</f>
        <v/>
      </c>
      <c r="D361" s="20">
        <f>IF('Afrap. dec21-feb22'!J363="Funktionær",0.75,0.9)</f>
        <v>0.9</v>
      </c>
      <c r="E361" s="16"/>
      <c r="J361" s="96" t="str">
        <f t="shared" si="10"/>
        <v/>
      </c>
      <c r="K361" s="29" t="str">
        <f t="shared" si="11"/>
        <v/>
      </c>
    </row>
    <row r="362" spans="1:11" x14ac:dyDescent="0.25">
      <c r="A362" s="15" t="str">
        <f>'Afrap. dec21-feb22'!A364</f>
        <v/>
      </c>
      <c r="B362" s="78" t="str">
        <f>IF(ISBLANK('Afrap. dec21-feb22'!B364),"",'Afrap. dec21-feb22'!B364)</f>
        <v/>
      </c>
      <c r="C362" s="78" t="str">
        <f>IF(ISBLANK('Afrap. dec21-feb22'!C364),"",'Afrap. dec21-feb22'!C364)</f>
        <v/>
      </c>
      <c r="D362" s="20">
        <f>IF('Afrap. dec21-feb22'!J364="Funktionær",0.75,0.9)</f>
        <v>0.9</v>
      </c>
      <c r="E362" s="16"/>
      <c r="J362" s="96" t="str">
        <f t="shared" si="10"/>
        <v/>
      </c>
      <c r="K362" s="29" t="str">
        <f t="shared" si="11"/>
        <v/>
      </c>
    </row>
    <row r="363" spans="1:11" x14ac:dyDescent="0.25">
      <c r="A363" s="15" t="str">
        <f>'Afrap. dec21-feb22'!A365</f>
        <v/>
      </c>
      <c r="B363" s="78" t="str">
        <f>IF(ISBLANK('Afrap. dec21-feb22'!B365),"",'Afrap. dec21-feb22'!B365)</f>
        <v/>
      </c>
      <c r="C363" s="78" t="str">
        <f>IF(ISBLANK('Afrap. dec21-feb22'!C365),"",'Afrap. dec21-feb22'!C365)</f>
        <v/>
      </c>
      <c r="D363" s="20">
        <f>IF('Afrap. dec21-feb22'!J365="Funktionær",0.75,0.9)</f>
        <v>0.9</v>
      </c>
      <c r="E363" s="16"/>
      <c r="J363" s="96" t="str">
        <f t="shared" si="10"/>
        <v/>
      </c>
      <c r="K363" s="29" t="str">
        <f t="shared" si="11"/>
        <v/>
      </c>
    </row>
    <row r="364" spans="1:11" x14ac:dyDescent="0.25">
      <c r="A364" s="15" t="str">
        <f>'Afrap. dec21-feb22'!A366</f>
        <v/>
      </c>
      <c r="B364" s="78" t="str">
        <f>IF(ISBLANK('Afrap. dec21-feb22'!B366),"",'Afrap. dec21-feb22'!B366)</f>
        <v/>
      </c>
      <c r="C364" s="78" t="str">
        <f>IF(ISBLANK('Afrap. dec21-feb22'!C366),"",'Afrap. dec21-feb22'!C366)</f>
        <v/>
      </c>
      <c r="D364" s="20">
        <f>IF('Afrap. dec21-feb22'!J366="Funktionær",0.75,0.9)</f>
        <v>0.9</v>
      </c>
      <c r="E364" s="16"/>
      <c r="J364" s="96" t="str">
        <f t="shared" si="10"/>
        <v/>
      </c>
      <c r="K364" s="29" t="str">
        <f t="shared" si="11"/>
        <v/>
      </c>
    </row>
    <row r="365" spans="1:11" x14ac:dyDescent="0.25">
      <c r="A365" s="15" t="str">
        <f>'Afrap. dec21-feb22'!A367</f>
        <v/>
      </c>
      <c r="B365" s="78" t="str">
        <f>IF(ISBLANK('Afrap. dec21-feb22'!B367),"",'Afrap. dec21-feb22'!B367)</f>
        <v/>
      </c>
      <c r="C365" s="78" t="str">
        <f>IF(ISBLANK('Afrap. dec21-feb22'!C367),"",'Afrap. dec21-feb22'!C367)</f>
        <v/>
      </c>
      <c r="D365" s="20">
        <f>IF('Afrap. dec21-feb22'!J367="Funktionær",0.75,0.9)</f>
        <v>0.9</v>
      </c>
      <c r="E365" s="16"/>
      <c r="J365" s="96" t="str">
        <f t="shared" si="10"/>
        <v/>
      </c>
      <c r="K365" s="29" t="str">
        <f t="shared" si="11"/>
        <v/>
      </c>
    </row>
    <row r="366" spans="1:11" x14ac:dyDescent="0.25">
      <c r="A366" s="15" t="str">
        <f>'Afrap. dec21-feb22'!A368</f>
        <v/>
      </c>
      <c r="B366" s="78" t="str">
        <f>IF(ISBLANK('Afrap. dec21-feb22'!B368),"",'Afrap. dec21-feb22'!B368)</f>
        <v/>
      </c>
      <c r="C366" s="78" t="str">
        <f>IF(ISBLANK('Afrap. dec21-feb22'!C368),"",'Afrap. dec21-feb22'!C368)</f>
        <v/>
      </c>
      <c r="D366" s="20">
        <f>IF('Afrap. dec21-feb22'!J368="Funktionær",0.75,0.9)</f>
        <v>0.9</v>
      </c>
      <c r="E366" s="16"/>
      <c r="J366" s="96" t="str">
        <f t="shared" si="10"/>
        <v/>
      </c>
      <c r="K366" s="29" t="str">
        <f t="shared" si="11"/>
        <v/>
      </c>
    </row>
    <row r="367" spans="1:11" x14ac:dyDescent="0.25">
      <c r="A367" s="15" t="str">
        <f>'Afrap. dec21-feb22'!A369</f>
        <v/>
      </c>
      <c r="B367" s="78" t="str">
        <f>IF(ISBLANK('Afrap. dec21-feb22'!B369),"",'Afrap. dec21-feb22'!B369)</f>
        <v/>
      </c>
      <c r="C367" s="78" t="str">
        <f>IF(ISBLANK('Afrap. dec21-feb22'!C369),"",'Afrap. dec21-feb22'!C369)</f>
        <v/>
      </c>
      <c r="D367" s="20">
        <f>IF('Afrap. dec21-feb22'!J369="Funktionær",0.75,0.9)</f>
        <v>0.9</v>
      </c>
      <c r="E367" s="16"/>
      <c r="J367" s="96" t="str">
        <f t="shared" si="10"/>
        <v/>
      </c>
      <c r="K367" s="29" t="str">
        <f t="shared" si="11"/>
        <v/>
      </c>
    </row>
    <row r="368" spans="1:11" x14ac:dyDescent="0.25">
      <c r="A368" s="15" t="str">
        <f>'Afrap. dec21-feb22'!A370</f>
        <v/>
      </c>
      <c r="B368" s="78" t="str">
        <f>IF(ISBLANK('Afrap. dec21-feb22'!B370),"",'Afrap. dec21-feb22'!B370)</f>
        <v/>
      </c>
      <c r="C368" s="78" t="str">
        <f>IF(ISBLANK('Afrap. dec21-feb22'!C370),"",'Afrap. dec21-feb22'!C370)</f>
        <v/>
      </c>
      <c r="D368" s="20">
        <f>IF('Afrap. dec21-feb22'!J370="Funktionær",0.75,0.9)</f>
        <v>0.9</v>
      </c>
      <c r="E368" s="16"/>
      <c r="J368" s="96" t="str">
        <f t="shared" si="10"/>
        <v/>
      </c>
      <c r="K368" s="29" t="str">
        <f t="shared" si="11"/>
        <v/>
      </c>
    </row>
    <row r="369" spans="1:11" x14ac:dyDescent="0.25">
      <c r="A369" s="15" t="str">
        <f>'Afrap. dec21-feb22'!A371</f>
        <v/>
      </c>
      <c r="B369" s="78" t="str">
        <f>IF(ISBLANK('Afrap. dec21-feb22'!B371),"",'Afrap. dec21-feb22'!B371)</f>
        <v/>
      </c>
      <c r="C369" s="78" t="str">
        <f>IF(ISBLANK('Afrap. dec21-feb22'!C371),"",'Afrap. dec21-feb22'!C371)</f>
        <v/>
      </c>
      <c r="D369" s="20">
        <f>IF('Afrap. dec21-feb22'!J371="Funktionær",0.75,0.9)</f>
        <v>0.9</v>
      </c>
      <c r="E369" s="16"/>
      <c r="J369" s="96" t="str">
        <f t="shared" si="10"/>
        <v/>
      </c>
      <c r="K369" s="29" t="str">
        <f t="shared" si="11"/>
        <v/>
      </c>
    </row>
    <row r="370" spans="1:11" x14ac:dyDescent="0.25">
      <c r="A370" s="15" t="str">
        <f>'Afrap. dec21-feb22'!A372</f>
        <v/>
      </c>
      <c r="B370" s="78" t="str">
        <f>IF(ISBLANK('Afrap. dec21-feb22'!B372),"",'Afrap. dec21-feb22'!B372)</f>
        <v/>
      </c>
      <c r="C370" s="78" t="str">
        <f>IF(ISBLANK('Afrap. dec21-feb22'!C372),"",'Afrap. dec21-feb22'!C372)</f>
        <v/>
      </c>
      <c r="D370" s="20">
        <f>IF('Afrap. dec21-feb22'!J372="Funktionær",0.75,0.9)</f>
        <v>0.9</v>
      </c>
      <c r="E370" s="16"/>
      <c r="J370" s="96" t="str">
        <f t="shared" si="10"/>
        <v/>
      </c>
      <c r="K370" s="29" t="str">
        <f t="shared" si="11"/>
        <v/>
      </c>
    </row>
    <row r="371" spans="1:11" x14ac:dyDescent="0.25">
      <c r="A371" s="15" t="str">
        <f>'Afrap. dec21-feb22'!A373</f>
        <v/>
      </c>
      <c r="B371" s="78" t="str">
        <f>IF(ISBLANK('Afrap. dec21-feb22'!B373),"",'Afrap. dec21-feb22'!B373)</f>
        <v/>
      </c>
      <c r="C371" s="78" t="str">
        <f>IF(ISBLANK('Afrap. dec21-feb22'!C373),"",'Afrap. dec21-feb22'!C373)</f>
        <v/>
      </c>
      <c r="D371" s="20">
        <f>IF('Afrap. dec21-feb22'!J373="Funktionær",0.75,0.9)</f>
        <v>0.9</v>
      </c>
      <c r="E371" s="16"/>
      <c r="J371" s="96" t="str">
        <f t="shared" si="10"/>
        <v/>
      </c>
      <c r="K371" s="29" t="str">
        <f t="shared" si="11"/>
        <v/>
      </c>
    </row>
    <row r="372" spans="1:11" x14ac:dyDescent="0.25">
      <c r="A372" s="15" t="str">
        <f>'Afrap. dec21-feb22'!A374</f>
        <v/>
      </c>
      <c r="B372" s="78" t="str">
        <f>IF(ISBLANK('Afrap. dec21-feb22'!B374),"",'Afrap. dec21-feb22'!B374)</f>
        <v/>
      </c>
      <c r="C372" s="78" t="str">
        <f>IF(ISBLANK('Afrap. dec21-feb22'!C374),"",'Afrap. dec21-feb22'!C374)</f>
        <v/>
      </c>
      <c r="D372" s="20">
        <f>IF('Afrap. dec21-feb22'!J374="Funktionær",0.75,0.9)</f>
        <v>0.9</v>
      </c>
      <c r="E372" s="16"/>
      <c r="J372" s="96" t="str">
        <f t="shared" si="10"/>
        <v/>
      </c>
      <c r="K372" s="29" t="str">
        <f t="shared" si="11"/>
        <v/>
      </c>
    </row>
    <row r="373" spans="1:11" x14ac:dyDescent="0.25">
      <c r="A373" s="15" t="str">
        <f>'Afrap. dec21-feb22'!A375</f>
        <v/>
      </c>
      <c r="B373" s="78" t="str">
        <f>IF(ISBLANK('Afrap. dec21-feb22'!B375),"",'Afrap. dec21-feb22'!B375)</f>
        <v/>
      </c>
      <c r="C373" s="78" t="str">
        <f>IF(ISBLANK('Afrap. dec21-feb22'!C375),"",'Afrap. dec21-feb22'!C375)</f>
        <v/>
      </c>
      <c r="D373" s="20">
        <f>IF('Afrap. dec21-feb22'!J375="Funktionær",0.75,0.9)</f>
        <v>0.9</v>
      </c>
      <c r="E373" s="16"/>
      <c r="J373" s="96" t="str">
        <f t="shared" si="10"/>
        <v/>
      </c>
      <c r="K373" s="29" t="str">
        <f t="shared" si="11"/>
        <v/>
      </c>
    </row>
    <row r="374" spans="1:11" x14ac:dyDescent="0.25">
      <c r="A374" s="15" t="str">
        <f>'Afrap. dec21-feb22'!A376</f>
        <v/>
      </c>
      <c r="B374" s="78" t="str">
        <f>IF(ISBLANK('Afrap. dec21-feb22'!B376),"",'Afrap. dec21-feb22'!B376)</f>
        <v/>
      </c>
      <c r="C374" s="78" t="str">
        <f>IF(ISBLANK('Afrap. dec21-feb22'!C376),"",'Afrap. dec21-feb22'!C376)</f>
        <v/>
      </c>
      <c r="D374" s="20">
        <f>IF('Afrap. dec21-feb22'!J376="Funktionær",0.75,0.9)</f>
        <v>0.9</v>
      </c>
      <c r="E374" s="16"/>
      <c r="J374" s="96" t="str">
        <f t="shared" si="10"/>
        <v/>
      </c>
      <c r="K374" s="29" t="str">
        <f t="shared" si="11"/>
        <v/>
      </c>
    </row>
    <row r="375" spans="1:11" x14ac:dyDescent="0.25">
      <c r="A375" s="15" t="str">
        <f>'Afrap. dec21-feb22'!A377</f>
        <v/>
      </c>
      <c r="B375" s="78" t="str">
        <f>IF(ISBLANK('Afrap. dec21-feb22'!B377),"",'Afrap. dec21-feb22'!B377)</f>
        <v/>
      </c>
      <c r="C375" s="78" t="str">
        <f>IF(ISBLANK('Afrap. dec21-feb22'!C377),"",'Afrap. dec21-feb22'!C377)</f>
        <v/>
      </c>
      <c r="D375" s="20">
        <f>IF('Afrap. dec21-feb22'!J377="Funktionær",0.75,0.9)</f>
        <v>0.9</v>
      </c>
      <c r="E375" s="16"/>
      <c r="J375" s="96" t="str">
        <f t="shared" si="10"/>
        <v/>
      </c>
      <c r="K375" s="29" t="str">
        <f t="shared" si="11"/>
        <v/>
      </c>
    </row>
    <row r="376" spans="1:11" x14ac:dyDescent="0.25">
      <c r="A376" s="15" t="str">
        <f>'Afrap. dec21-feb22'!A378</f>
        <v/>
      </c>
      <c r="B376" s="78" t="str">
        <f>IF(ISBLANK('Afrap. dec21-feb22'!B378),"",'Afrap. dec21-feb22'!B378)</f>
        <v/>
      </c>
      <c r="C376" s="78" t="str">
        <f>IF(ISBLANK('Afrap. dec21-feb22'!C378),"",'Afrap. dec21-feb22'!C378)</f>
        <v/>
      </c>
      <c r="D376" s="20">
        <f>IF('Afrap. dec21-feb22'!J378="Funktionær",0.75,0.9)</f>
        <v>0.9</v>
      </c>
      <c r="E376" s="16"/>
      <c r="J376" s="96" t="str">
        <f t="shared" si="10"/>
        <v/>
      </c>
      <c r="K376" s="29" t="str">
        <f t="shared" si="11"/>
        <v/>
      </c>
    </row>
    <row r="377" spans="1:11" x14ac:dyDescent="0.25">
      <c r="A377" s="15" t="str">
        <f>'Afrap. dec21-feb22'!A379</f>
        <v/>
      </c>
      <c r="B377" s="78" t="str">
        <f>IF(ISBLANK('Afrap. dec21-feb22'!B379),"",'Afrap. dec21-feb22'!B379)</f>
        <v/>
      </c>
      <c r="C377" s="78" t="str">
        <f>IF(ISBLANK('Afrap. dec21-feb22'!C379),"",'Afrap. dec21-feb22'!C379)</f>
        <v/>
      </c>
      <c r="D377" s="20">
        <f>IF('Afrap. dec21-feb22'!J379="Funktionær",0.75,0.9)</f>
        <v>0.9</v>
      </c>
      <c r="E377" s="16"/>
      <c r="J377" s="96" t="str">
        <f t="shared" si="10"/>
        <v/>
      </c>
      <c r="K377" s="29" t="str">
        <f t="shared" si="11"/>
        <v/>
      </c>
    </row>
    <row r="378" spans="1:11" x14ac:dyDescent="0.25">
      <c r="A378" s="15" t="str">
        <f>'Afrap. dec21-feb22'!A380</f>
        <v/>
      </c>
      <c r="B378" s="78" t="str">
        <f>IF(ISBLANK('Afrap. dec21-feb22'!B380),"",'Afrap. dec21-feb22'!B380)</f>
        <v/>
      </c>
      <c r="C378" s="78" t="str">
        <f>IF(ISBLANK('Afrap. dec21-feb22'!C380),"",'Afrap. dec21-feb22'!C380)</f>
        <v/>
      </c>
      <c r="D378" s="20">
        <f>IF('Afrap. dec21-feb22'!J380="Funktionær",0.75,0.9)</f>
        <v>0.9</v>
      </c>
      <c r="E378" s="16"/>
      <c r="J378" s="96" t="str">
        <f t="shared" si="10"/>
        <v/>
      </c>
      <c r="K378" s="29" t="str">
        <f t="shared" si="11"/>
        <v/>
      </c>
    </row>
    <row r="379" spans="1:11" x14ac:dyDescent="0.25">
      <c r="A379" s="15" t="str">
        <f>'Afrap. dec21-feb22'!A381</f>
        <v/>
      </c>
      <c r="B379" s="78" t="str">
        <f>IF(ISBLANK('Afrap. dec21-feb22'!B381),"",'Afrap. dec21-feb22'!B381)</f>
        <v/>
      </c>
      <c r="C379" s="78" t="str">
        <f>IF(ISBLANK('Afrap. dec21-feb22'!C381),"",'Afrap. dec21-feb22'!C381)</f>
        <v/>
      </c>
      <c r="D379" s="20">
        <f>IF('Afrap. dec21-feb22'!J381="Funktionær",0.75,0.9)</f>
        <v>0.9</v>
      </c>
      <c r="E379" s="16"/>
      <c r="J379" s="96" t="str">
        <f t="shared" si="10"/>
        <v/>
      </c>
      <c r="K379" s="29" t="str">
        <f t="shared" si="11"/>
        <v/>
      </c>
    </row>
    <row r="380" spans="1:11" x14ac:dyDescent="0.25">
      <c r="A380" s="15" t="str">
        <f>'Afrap. dec21-feb22'!A382</f>
        <v/>
      </c>
      <c r="B380" s="78" t="str">
        <f>IF(ISBLANK('Afrap. dec21-feb22'!B382),"",'Afrap. dec21-feb22'!B382)</f>
        <v/>
      </c>
      <c r="C380" s="78" t="str">
        <f>IF(ISBLANK('Afrap. dec21-feb22'!C382),"",'Afrap. dec21-feb22'!C382)</f>
        <v/>
      </c>
      <c r="D380" s="20">
        <f>IF('Afrap. dec21-feb22'!J382="Funktionær",0.75,0.9)</f>
        <v>0.9</v>
      </c>
      <c r="E380" s="16"/>
      <c r="J380" s="96" t="str">
        <f t="shared" si="10"/>
        <v/>
      </c>
      <c r="K380" s="29" t="str">
        <f t="shared" si="11"/>
        <v/>
      </c>
    </row>
    <row r="381" spans="1:11" x14ac:dyDescent="0.25">
      <c r="A381" s="15" t="str">
        <f>'Afrap. dec21-feb22'!A383</f>
        <v/>
      </c>
      <c r="B381" s="78" t="str">
        <f>IF(ISBLANK('Afrap. dec21-feb22'!B383),"",'Afrap. dec21-feb22'!B383)</f>
        <v/>
      </c>
      <c r="C381" s="78" t="str">
        <f>IF(ISBLANK('Afrap. dec21-feb22'!C383),"",'Afrap. dec21-feb22'!C383)</f>
        <v/>
      </c>
      <c r="D381" s="20">
        <f>IF('Afrap. dec21-feb22'!J383="Funktionær",0.75,0.9)</f>
        <v>0.9</v>
      </c>
      <c r="E381" s="16"/>
      <c r="J381" s="96" t="str">
        <f t="shared" si="10"/>
        <v/>
      </c>
      <c r="K381" s="29" t="str">
        <f t="shared" si="11"/>
        <v/>
      </c>
    </row>
    <row r="382" spans="1:11" x14ac:dyDescent="0.25">
      <c r="A382" s="15" t="str">
        <f>'Afrap. dec21-feb22'!A384</f>
        <v/>
      </c>
      <c r="B382" s="78" t="str">
        <f>IF(ISBLANK('Afrap. dec21-feb22'!B384),"",'Afrap. dec21-feb22'!B384)</f>
        <v/>
      </c>
      <c r="C382" s="78" t="str">
        <f>IF(ISBLANK('Afrap. dec21-feb22'!C384),"",'Afrap. dec21-feb22'!C384)</f>
        <v/>
      </c>
      <c r="D382" s="20">
        <f>IF('Afrap. dec21-feb22'!J384="Funktionær",0.75,0.9)</f>
        <v>0.9</v>
      </c>
      <c r="E382" s="16"/>
      <c r="J382" s="96" t="str">
        <f t="shared" si="10"/>
        <v/>
      </c>
      <c r="K382" s="29" t="str">
        <f t="shared" si="11"/>
        <v/>
      </c>
    </row>
    <row r="383" spans="1:11" x14ac:dyDescent="0.25">
      <c r="A383" s="15" t="str">
        <f>'Afrap. dec21-feb22'!A385</f>
        <v/>
      </c>
      <c r="B383" s="78" t="str">
        <f>IF(ISBLANK('Afrap. dec21-feb22'!B385),"",'Afrap. dec21-feb22'!B385)</f>
        <v/>
      </c>
      <c r="C383" s="78" t="str">
        <f>IF(ISBLANK('Afrap. dec21-feb22'!C385),"",'Afrap. dec21-feb22'!C385)</f>
        <v/>
      </c>
      <c r="D383" s="20">
        <f>IF('Afrap. dec21-feb22'!J385="Funktionær",0.75,0.9)</f>
        <v>0.9</v>
      </c>
      <c r="E383" s="16"/>
      <c r="J383" s="96" t="str">
        <f t="shared" si="10"/>
        <v/>
      </c>
      <c r="K383" s="29" t="str">
        <f t="shared" si="11"/>
        <v/>
      </c>
    </row>
    <row r="384" spans="1:11" x14ac:dyDescent="0.25">
      <c r="A384" s="15" t="str">
        <f>'Afrap. dec21-feb22'!A386</f>
        <v/>
      </c>
      <c r="B384" s="78" t="str">
        <f>IF(ISBLANK('Afrap. dec21-feb22'!B386),"",'Afrap. dec21-feb22'!B386)</f>
        <v/>
      </c>
      <c r="C384" s="78" t="str">
        <f>IF(ISBLANK('Afrap. dec21-feb22'!C386),"",'Afrap. dec21-feb22'!C386)</f>
        <v/>
      </c>
      <c r="D384" s="20">
        <f>IF('Afrap. dec21-feb22'!J386="Funktionær",0.75,0.9)</f>
        <v>0.9</v>
      </c>
      <c r="E384" s="16"/>
      <c r="J384" s="96" t="str">
        <f t="shared" si="10"/>
        <v/>
      </c>
      <c r="K384" s="29" t="str">
        <f t="shared" si="11"/>
        <v/>
      </c>
    </row>
    <row r="385" spans="1:11" x14ac:dyDescent="0.25">
      <c r="A385" s="15" t="str">
        <f>'Afrap. dec21-feb22'!A387</f>
        <v/>
      </c>
      <c r="B385" s="78" t="str">
        <f>IF(ISBLANK('Afrap. dec21-feb22'!B387),"",'Afrap. dec21-feb22'!B387)</f>
        <v/>
      </c>
      <c r="C385" s="78" t="str">
        <f>IF(ISBLANK('Afrap. dec21-feb22'!C387),"",'Afrap. dec21-feb22'!C387)</f>
        <v/>
      </c>
      <c r="D385" s="20">
        <f>IF('Afrap. dec21-feb22'!J387="Funktionær",0.75,0.9)</f>
        <v>0.9</v>
      </c>
      <c r="E385" s="16"/>
      <c r="J385" s="96" t="str">
        <f t="shared" si="10"/>
        <v/>
      </c>
      <c r="K385" s="29" t="str">
        <f t="shared" si="11"/>
        <v/>
      </c>
    </row>
    <row r="386" spans="1:11" x14ac:dyDescent="0.25">
      <c r="A386" s="15" t="str">
        <f>'Afrap. dec21-feb22'!A388</f>
        <v/>
      </c>
      <c r="B386" s="78" t="str">
        <f>IF(ISBLANK('Afrap. dec21-feb22'!B388),"",'Afrap. dec21-feb22'!B388)</f>
        <v/>
      </c>
      <c r="C386" s="78" t="str">
        <f>IF(ISBLANK('Afrap. dec21-feb22'!C388),"",'Afrap. dec21-feb22'!C388)</f>
        <v/>
      </c>
      <c r="D386" s="20">
        <f>IF('Afrap. dec21-feb22'!J388="Funktionær",0.75,0.9)</f>
        <v>0.9</v>
      </c>
      <c r="E386" s="16"/>
      <c r="J386" s="96" t="str">
        <f t="shared" si="10"/>
        <v/>
      </c>
      <c r="K386" s="29" t="str">
        <f t="shared" si="11"/>
        <v/>
      </c>
    </row>
    <row r="387" spans="1:11" x14ac:dyDescent="0.25">
      <c r="A387" s="15" t="str">
        <f>'Afrap. dec21-feb22'!A389</f>
        <v/>
      </c>
      <c r="B387" s="78" t="str">
        <f>IF(ISBLANK('Afrap. dec21-feb22'!B389),"",'Afrap. dec21-feb22'!B389)</f>
        <v/>
      </c>
      <c r="C387" s="78" t="str">
        <f>IF(ISBLANK('Afrap. dec21-feb22'!C389),"",'Afrap. dec21-feb22'!C389)</f>
        <v/>
      </c>
      <c r="D387" s="20">
        <f>IF('Afrap. dec21-feb22'!J389="Funktionær",0.75,0.9)</f>
        <v>0.9</v>
      </c>
      <c r="E387" s="16"/>
      <c r="J387" s="96" t="str">
        <f t="shared" si="10"/>
        <v/>
      </c>
      <c r="K387" s="29" t="str">
        <f t="shared" si="11"/>
        <v/>
      </c>
    </row>
    <row r="388" spans="1:11" x14ac:dyDescent="0.25">
      <c r="A388" s="15" t="str">
        <f>'Afrap. dec21-feb22'!A390</f>
        <v/>
      </c>
      <c r="B388" s="78" t="str">
        <f>IF(ISBLANK('Afrap. dec21-feb22'!B390),"",'Afrap. dec21-feb22'!B390)</f>
        <v/>
      </c>
      <c r="C388" s="78" t="str">
        <f>IF(ISBLANK('Afrap. dec21-feb22'!C390),"",'Afrap. dec21-feb22'!C390)</f>
        <v/>
      </c>
      <c r="D388" s="20">
        <f>IF('Afrap. dec21-feb22'!J390="Funktionær",0.75,0.9)</f>
        <v>0.9</v>
      </c>
      <c r="E388" s="16"/>
      <c r="J388" s="96" t="str">
        <f t="shared" si="10"/>
        <v/>
      </c>
      <c r="K388" s="29" t="str">
        <f t="shared" si="11"/>
        <v/>
      </c>
    </row>
    <row r="389" spans="1:11" x14ac:dyDescent="0.25">
      <c r="A389" s="15" t="str">
        <f>'Afrap. dec21-feb22'!A391</f>
        <v/>
      </c>
      <c r="B389" s="78" t="str">
        <f>IF(ISBLANK('Afrap. dec21-feb22'!B391),"",'Afrap. dec21-feb22'!B391)</f>
        <v/>
      </c>
      <c r="C389" s="78" t="str">
        <f>IF(ISBLANK('Afrap. dec21-feb22'!C391),"",'Afrap. dec21-feb22'!C391)</f>
        <v/>
      </c>
      <c r="D389" s="20">
        <f>IF('Afrap. dec21-feb22'!J391="Funktionær",0.75,0.9)</f>
        <v>0.9</v>
      </c>
      <c r="E389" s="16"/>
      <c r="J389" s="96" t="str">
        <f t="shared" si="10"/>
        <v/>
      </c>
      <c r="K389" s="29" t="str">
        <f t="shared" si="11"/>
        <v/>
      </c>
    </row>
    <row r="390" spans="1:11" x14ac:dyDescent="0.25">
      <c r="A390" s="15" t="str">
        <f>'Afrap. dec21-feb22'!A392</f>
        <v/>
      </c>
      <c r="B390" s="78" t="str">
        <f>IF(ISBLANK('Afrap. dec21-feb22'!B392),"",'Afrap. dec21-feb22'!B392)</f>
        <v/>
      </c>
      <c r="C390" s="78" t="str">
        <f>IF(ISBLANK('Afrap. dec21-feb22'!C392),"",'Afrap. dec21-feb22'!C392)</f>
        <v/>
      </c>
      <c r="D390" s="20">
        <f>IF('Afrap. dec21-feb22'!J392="Funktionær",0.75,0.9)</f>
        <v>0.9</v>
      </c>
      <c r="E390" s="16"/>
      <c r="J390" s="96" t="str">
        <f t="shared" ref="J390:J453" si="12">IF(E390="Ja",((F390-G390)+(H390-I390)),"")</f>
        <v/>
      </c>
      <c r="K390" s="29" t="str">
        <f t="shared" ref="K390:K453" si="13">IFERROR(IF(J390&lt;0,J390*D390,J390*D390),"")</f>
        <v/>
      </c>
    </row>
    <row r="391" spans="1:11" x14ac:dyDescent="0.25">
      <c r="A391" s="15" t="str">
        <f>'Afrap. dec21-feb22'!A393</f>
        <v/>
      </c>
      <c r="B391" s="78" t="str">
        <f>IF(ISBLANK('Afrap. dec21-feb22'!B393),"",'Afrap. dec21-feb22'!B393)</f>
        <v/>
      </c>
      <c r="C391" s="78" t="str">
        <f>IF(ISBLANK('Afrap. dec21-feb22'!C393),"",'Afrap. dec21-feb22'!C393)</f>
        <v/>
      </c>
      <c r="D391" s="20">
        <f>IF('Afrap. dec21-feb22'!J393="Funktionær",0.75,0.9)</f>
        <v>0.9</v>
      </c>
      <c r="E391" s="16"/>
      <c r="J391" s="96" t="str">
        <f t="shared" si="12"/>
        <v/>
      </c>
      <c r="K391" s="29" t="str">
        <f t="shared" si="13"/>
        <v/>
      </c>
    </row>
    <row r="392" spans="1:11" x14ac:dyDescent="0.25">
      <c r="A392" s="15" t="str">
        <f>'Afrap. dec21-feb22'!A394</f>
        <v/>
      </c>
      <c r="B392" s="78" t="str">
        <f>IF(ISBLANK('Afrap. dec21-feb22'!B394),"",'Afrap. dec21-feb22'!B394)</f>
        <v/>
      </c>
      <c r="C392" s="78" t="str">
        <f>IF(ISBLANK('Afrap. dec21-feb22'!C394),"",'Afrap. dec21-feb22'!C394)</f>
        <v/>
      </c>
      <c r="D392" s="20">
        <f>IF('Afrap. dec21-feb22'!J394="Funktionær",0.75,0.9)</f>
        <v>0.9</v>
      </c>
      <c r="E392" s="16"/>
      <c r="J392" s="96" t="str">
        <f t="shared" si="12"/>
        <v/>
      </c>
      <c r="K392" s="29" t="str">
        <f t="shared" si="13"/>
        <v/>
      </c>
    </row>
    <row r="393" spans="1:11" x14ac:dyDescent="0.25">
      <c r="A393" s="15" t="str">
        <f>'Afrap. dec21-feb22'!A395</f>
        <v/>
      </c>
      <c r="B393" s="78" t="str">
        <f>IF(ISBLANK('Afrap. dec21-feb22'!B395),"",'Afrap. dec21-feb22'!B395)</f>
        <v/>
      </c>
      <c r="C393" s="78" t="str">
        <f>IF(ISBLANK('Afrap. dec21-feb22'!C395),"",'Afrap. dec21-feb22'!C395)</f>
        <v/>
      </c>
      <c r="D393" s="20">
        <f>IF('Afrap. dec21-feb22'!J395="Funktionær",0.75,0.9)</f>
        <v>0.9</v>
      </c>
      <c r="E393" s="16"/>
      <c r="J393" s="96" t="str">
        <f t="shared" si="12"/>
        <v/>
      </c>
      <c r="K393" s="29" t="str">
        <f t="shared" si="13"/>
        <v/>
      </c>
    </row>
    <row r="394" spans="1:11" x14ac:dyDescent="0.25">
      <c r="A394" s="15" t="str">
        <f>'Afrap. dec21-feb22'!A396</f>
        <v/>
      </c>
      <c r="B394" s="78" t="str">
        <f>IF(ISBLANK('Afrap. dec21-feb22'!B396),"",'Afrap. dec21-feb22'!B396)</f>
        <v/>
      </c>
      <c r="C394" s="78" t="str">
        <f>IF(ISBLANK('Afrap. dec21-feb22'!C396),"",'Afrap. dec21-feb22'!C396)</f>
        <v/>
      </c>
      <c r="D394" s="20">
        <f>IF('Afrap. dec21-feb22'!J396="Funktionær",0.75,0.9)</f>
        <v>0.9</v>
      </c>
      <c r="E394" s="16"/>
      <c r="J394" s="96" t="str">
        <f t="shared" si="12"/>
        <v/>
      </c>
      <c r="K394" s="29" t="str">
        <f t="shared" si="13"/>
        <v/>
      </c>
    </row>
    <row r="395" spans="1:11" x14ac:dyDescent="0.25">
      <c r="A395" s="15" t="str">
        <f>'Afrap. dec21-feb22'!A397</f>
        <v/>
      </c>
      <c r="B395" s="78" t="str">
        <f>IF(ISBLANK('Afrap. dec21-feb22'!B397),"",'Afrap. dec21-feb22'!B397)</f>
        <v/>
      </c>
      <c r="C395" s="78" t="str">
        <f>IF(ISBLANK('Afrap. dec21-feb22'!C397),"",'Afrap. dec21-feb22'!C397)</f>
        <v/>
      </c>
      <c r="D395" s="20">
        <f>IF('Afrap. dec21-feb22'!J397="Funktionær",0.75,0.9)</f>
        <v>0.9</v>
      </c>
      <c r="E395" s="16"/>
      <c r="J395" s="96" t="str">
        <f t="shared" si="12"/>
        <v/>
      </c>
      <c r="K395" s="29" t="str">
        <f t="shared" si="13"/>
        <v/>
      </c>
    </row>
    <row r="396" spans="1:11" x14ac:dyDescent="0.25">
      <c r="A396" s="15" t="str">
        <f>'Afrap. dec21-feb22'!A398</f>
        <v/>
      </c>
      <c r="B396" s="78" t="str">
        <f>IF(ISBLANK('Afrap. dec21-feb22'!B398),"",'Afrap. dec21-feb22'!B398)</f>
        <v/>
      </c>
      <c r="C396" s="78" t="str">
        <f>IF(ISBLANK('Afrap. dec21-feb22'!C398),"",'Afrap. dec21-feb22'!C398)</f>
        <v/>
      </c>
      <c r="D396" s="20">
        <f>IF('Afrap. dec21-feb22'!J398="Funktionær",0.75,0.9)</f>
        <v>0.9</v>
      </c>
      <c r="E396" s="16"/>
      <c r="J396" s="96" t="str">
        <f t="shared" si="12"/>
        <v/>
      </c>
      <c r="K396" s="29" t="str">
        <f t="shared" si="13"/>
        <v/>
      </c>
    </row>
    <row r="397" spans="1:11" x14ac:dyDescent="0.25">
      <c r="A397" s="15" t="str">
        <f>'Afrap. dec21-feb22'!A399</f>
        <v/>
      </c>
      <c r="B397" s="78" t="str">
        <f>IF(ISBLANK('Afrap. dec21-feb22'!B399),"",'Afrap. dec21-feb22'!B399)</f>
        <v/>
      </c>
      <c r="C397" s="78" t="str">
        <f>IF(ISBLANK('Afrap. dec21-feb22'!C399),"",'Afrap. dec21-feb22'!C399)</f>
        <v/>
      </c>
      <c r="D397" s="20">
        <f>IF('Afrap. dec21-feb22'!J399="Funktionær",0.75,0.9)</f>
        <v>0.9</v>
      </c>
      <c r="E397" s="16"/>
      <c r="J397" s="96" t="str">
        <f t="shared" si="12"/>
        <v/>
      </c>
      <c r="K397" s="29" t="str">
        <f t="shared" si="13"/>
        <v/>
      </c>
    </row>
    <row r="398" spans="1:11" x14ac:dyDescent="0.25">
      <c r="A398" s="15" t="str">
        <f>'Afrap. dec21-feb22'!A400</f>
        <v/>
      </c>
      <c r="B398" s="78" t="str">
        <f>IF(ISBLANK('Afrap. dec21-feb22'!B400),"",'Afrap. dec21-feb22'!B400)</f>
        <v/>
      </c>
      <c r="C398" s="78" t="str">
        <f>IF(ISBLANK('Afrap. dec21-feb22'!C400),"",'Afrap. dec21-feb22'!C400)</f>
        <v/>
      </c>
      <c r="D398" s="20">
        <f>IF('Afrap. dec21-feb22'!J400="Funktionær",0.75,0.9)</f>
        <v>0.9</v>
      </c>
      <c r="E398" s="16"/>
      <c r="J398" s="96" t="str">
        <f t="shared" si="12"/>
        <v/>
      </c>
      <c r="K398" s="29" t="str">
        <f t="shared" si="13"/>
        <v/>
      </c>
    </row>
    <row r="399" spans="1:11" x14ac:dyDescent="0.25">
      <c r="A399" s="15" t="str">
        <f>'Afrap. dec21-feb22'!A401</f>
        <v/>
      </c>
      <c r="B399" s="78" t="str">
        <f>IF(ISBLANK('Afrap. dec21-feb22'!B401),"",'Afrap. dec21-feb22'!B401)</f>
        <v/>
      </c>
      <c r="C399" s="78" t="str">
        <f>IF(ISBLANK('Afrap. dec21-feb22'!C401),"",'Afrap. dec21-feb22'!C401)</f>
        <v/>
      </c>
      <c r="D399" s="20">
        <f>IF('Afrap. dec21-feb22'!J401="Funktionær",0.75,0.9)</f>
        <v>0.9</v>
      </c>
      <c r="E399" s="16"/>
      <c r="J399" s="96" t="str">
        <f t="shared" si="12"/>
        <v/>
      </c>
      <c r="K399" s="29" t="str">
        <f t="shared" si="13"/>
        <v/>
      </c>
    </row>
    <row r="400" spans="1:11" x14ac:dyDescent="0.25">
      <c r="A400" s="15" t="str">
        <f>'Afrap. dec21-feb22'!A402</f>
        <v/>
      </c>
      <c r="B400" s="78" t="str">
        <f>IF(ISBLANK('Afrap. dec21-feb22'!B402),"",'Afrap. dec21-feb22'!B402)</f>
        <v/>
      </c>
      <c r="C400" s="78" t="str">
        <f>IF(ISBLANK('Afrap. dec21-feb22'!C402),"",'Afrap. dec21-feb22'!C402)</f>
        <v/>
      </c>
      <c r="D400" s="20">
        <f>IF('Afrap. dec21-feb22'!J402="Funktionær",0.75,0.9)</f>
        <v>0.9</v>
      </c>
      <c r="E400" s="16"/>
      <c r="J400" s="96" t="str">
        <f t="shared" si="12"/>
        <v/>
      </c>
      <c r="K400" s="29" t="str">
        <f t="shared" si="13"/>
        <v/>
      </c>
    </row>
    <row r="401" spans="1:11" x14ac:dyDescent="0.25">
      <c r="A401" s="15" t="str">
        <f>'Afrap. dec21-feb22'!A403</f>
        <v/>
      </c>
      <c r="B401" s="78" t="str">
        <f>IF(ISBLANK('Afrap. dec21-feb22'!B403),"",'Afrap. dec21-feb22'!B403)</f>
        <v/>
      </c>
      <c r="C401" s="78" t="str">
        <f>IF(ISBLANK('Afrap. dec21-feb22'!C403),"",'Afrap. dec21-feb22'!C403)</f>
        <v/>
      </c>
      <c r="D401" s="20">
        <f>IF('Afrap. dec21-feb22'!J403="Funktionær",0.75,0.9)</f>
        <v>0.9</v>
      </c>
      <c r="E401" s="16"/>
      <c r="J401" s="96" t="str">
        <f t="shared" si="12"/>
        <v/>
      </c>
      <c r="K401" s="29" t="str">
        <f t="shared" si="13"/>
        <v/>
      </c>
    </row>
    <row r="402" spans="1:11" x14ac:dyDescent="0.25">
      <c r="A402" s="15" t="str">
        <f>'Afrap. dec21-feb22'!A404</f>
        <v/>
      </c>
      <c r="B402" s="78" t="str">
        <f>IF(ISBLANK('Afrap. dec21-feb22'!B404),"",'Afrap. dec21-feb22'!B404)</f>
        <v/>
      </c>
      <c r="C402" s="78" t="str">
        <f>IF(ISBLANK('Afrap. dec21-feb22'!C404),"",'Afrap. dec21-feb22'!C404)</f>
        <v/>
      </c>
      <c r="D402" s="20">
        <f>IF('Afrap. dec21-feb22'!J404="Funktionær",0.75,0.9)</f>
        <v>0.9</v>
      </c>
      <c r="E402" s="16"/>
      <c r="J402" s="96" t="str">
        <f t="shared" si="12"/>
        <v/>
      </c>
      <c r="K402" s="29" t="str">
        <f t="shared" si="13"/>
        <v/>
      </c>
    </row>
    <row r="403" spans="1:11" x14ac:dyDescent="0.25">
      <c r="A403" s="15" t="str">
        <f>'Afrap. dec21-feb22'!A405</f>
        <v/>
      </c>
      <c r="B403" s="78" t="str">
        <f>IF(ISBLANK('Afrap. dec21-feb22'!B405),"",'Afrap. dec21-feb22'!B405)</f>
        <v/>
      </c>
      <c r="C403" s="78" t="str">
        <f>IF(ISBLANK('Afrap. dec21-feb22'!C405),"",'Afrap. dec21-feb22'!C405)</f>
        <v/>
      </c>
      <c r="D403" s="20">
        <f>IF('Afrap. dec21-feb22'!J405="Funktionær",0.75,0.9)</f>
        <v>0.9</v>
      </c>
      <c r="E403" s="16"/>
      <c r="J403" s="96" t="str">
        <f t="shared" si="12"/>
        <v/>
      </c>
      <c r="K403" s="29" t="str">
        <f t="shared" si="13"/>
        <v/>
      </c>
    </row>
    <row r="404" spans="1:11" x14ac:dyDescent="0.25">
      <c r="A404" s="15" t="str">
        <f>'Afrap. dec21-feb22'!A406</f>
        <v/>
      </c>
      <c r="B404" s="78" t="str">
        <f>IF(ISBLANK('Afrap. dec21-feb22'!B406),"",'Afrap. dec21-feb22'!B406)</f>
        <v/>
      </c>
      <c r="C404" s="78" t="str">
        <f>IF(ISBLANK('Afrap. dec21-feb22'!C406),"",'Afrap. dec21-feb22'!C406)</f>
        <v/>
      </c>
      <c r="D404" s="20">
        <f>IF('Afrap. dec21-feb22'!J406="Funktionær",0.75,0.9)</f>
        <v>0.9</v>
      </c>
      <c r="E404" s="16"/>
      <c r="J404" s="96" t="str">
        <f t="shared" si="12"/>
        <v/>
      </c>
      <c r="K404" s="29" t="str">
        <f t="shared" si="13"/>
        <v/>
      </c>
    </row>
    <row r="405" spans="1:11" x14ac:dyDescent="0.25">
      <c r="A405" s="15" t="str">
        <f>'Afrap. dec21-feb22'!A407</f>
        <v/>
      </c>
      <c r="B405" s="78" t="str">
        <f>IF(ISBLANK('Afrap. dec21-feb22'!B407),"",'Afrap. dec21-feb22'!B407)</f>
        <v/>
      </c>
      <c r="C405" s="78" t="str">
        <f>IF(ISBLANK('Afrap. dec21-feb22'!C407),"",'Afrap. dec21-feb22'!C407)</f>
        <v/>
      </c>
      <c r="D405" s="20">
        <f>IF('Afrap. dec21-feb22'!J407="Funktionær",0.75,0.9)</f>
        <v>0.9</v>
      </c>
      <c r="E405" s="16"/>
      <c r="J405" s="96" t="str">
        <f t="shared" si="12"/>
        <v/>
      </c>
      <c r="K405" s="29" t="str">
        <f t="shared" si="13"/>
        <v/>
      </c>
    </row>
    <row r="406" spans="1:11" x14ac:dyDescent="0.25">
      <c r="A406" s="15" t="str">
        <f>'Afrap. dec21-feb22'!A408</f>
        <v/>
      </c>
      <c r="B406" s="78" t="str">
        <f>IF(ISBLANK('Afrap. dec21-feb22'!B408),"",'Afrap. dec21-feb22'!B408)</f>
        <v/>
      </c>
      <c r="C406" s="78" t="str">
        <f>IF(ISBLANK('Afrap. dec21-feb22'!C408),"",'Afrap. dec21-feb22'!C408)</f>
        <v/>
      </c>
      <c r="D406" s="20">
        <f>IF('Afrap. dec21-feb22'!J408="Funktionær",0.75,0.9)</f>
        <v>0.9</v>
      </c>
      <c r="E406" s="16"/>
      <c r="J406" s="96" t="str">
        <f t="shared" si="12"/>
        <v/>
      </c>
      <c r="K406" s="29" t="str">
        <f t="shared" si="13"/>
        <v/>
      </c>
    </row>
    <row r="407" spans="1:11" x14ac:dyDescent="0.25">
      <c r="A407" s="15" t="str">
        <f>'Afrap. dec21-feb22'!A409</f>
        <v/>
      </c>
      <c r="B407" s="78" t="str">
        <f>IF(ISBLANK('Afrap. dec21-feb22'!B409),"",'Afrap. dec21-feb22'!B409)</f>
        <v/>
      </c>
      <c r="C407" s="78" t="str">
        <f>IF(ISBLANK('Afrap. dec21-feb22'!C409),"",'Afrap. dec21-feb22'!C409)</f>
        <v/>
      </c>
      <c r="D407" s="20">
        <f>IF('Afrap. dec21-feb22'!J409="Funktionær",0.75,0.9)</f>
        <v>0.9</v>
      </c>
      <c r="E407" s="16"/>
      <c r="J407" s="96" t="str">
        <f t="shared" si="12"/>
        <v/>
      </c>
      <c r="K407" s="29" t="str">
        <f t="shared" si="13"/>
        <v/>
      </c>
    </row>
    <row r="408" spans="1:11" x14ac:dyDescent="0.25">
      <c r="A408" s="15" t="str">
        <f>'Afrap. dec21-feb22'!A410</f>
        <v/>
      </c>
      <c r="B408" s="78" t="str">
        <f>IF(ISBLANK('Afrap. dec21-feb22'!B410),"",'Afrap. dec21-feb22'!B410)</f>
        <v/>
      </c>
      <c r="C408" s="78" t="str">
        <f>IF(ISBLANK('Afrap. dec21-feb22'!C410),"",'Afrap. dec21-feb22'!C410)</f>
        <v/>
      </c>
      <c r="D408" s="20">
        <f>IF('Afrap. dec21-feb22'!J410="Funktionær",0.75,0.9)</f>
        <v>0.9</v>
      </c>
      <c r="E408" s="16"/>
      <c r="J408" s="96" t="str">
        <f t="shared" si="12"/>
        <v/>
      </c>
      <c r="K408" s="29" t="str">
        <f t="shared" si="13"/>
        <v/>
      </c>
    </row>
    <row r="409" spans="1:11" x14ac:dyDescent="0.25">
      <c r="A409" s="15" t="str">
        <f>'Afrap. dec21-feb22'!A411</f>
        <v/>
      </c>
      <c r="B409" s="78" t="str">
        <f>IF(ISBLANK('Afrap. dec21-feb22'!B411),"",'Afrap. dec21-feb22'!B411)</f>
        <v/>
      </c>
      <c r="C409" s="78" t="str">
        <f>IF(ISBLANK('Afrap. dec21-feb22'!C411),"",'Afrap. dec21-feb22'!C411)</f>
        <v/>
      </c>
      <c r="D409" s="20">
        <f>IF('Afrap. dec21-feb22'!J411="Funktionær",0.75,0.9)</f>
        <v>0.9</v>
      </c>
      <c r="E409" s="16"/>
      <c r="J409" s="96" t="str">
        <f t="shared" si="12"/>
        <v/>
      </c>
      <c r="K409" s="29" t="str">
        <f t="shared" si="13"/>
        <v/>
      </c>
    </row>
    <row r="410" spans="1:11" x14ac:dyDescent="0.25">
      <c r="A410" s="15" t="str">
        <f>'Afrap. dec21-feb22'!A412</f>
        <v/>
      </c>
      <c r="B410" s="78" t="str">
        <f>IF(ISBLANK('Afrap. dec21-feb22'!B412),"",'Afrap. dec21-feb22'!B412)</f>
        <v/>
      </c>
      <c r="C410" s="78" t="str">
        <f>IF(ISBLANK('Afrap. dec21-feb22'!C412),"",'Afrap. dec21-feb22'!C412)</f>
        <v/>
      </c>
      <c r="D410" s="20">
        <f>IF('Afrap. dec21-feb22'!J412="Funktionær",0.75,0.9)</f>
        <v>0.9</v>
      </c>
      <c r="E410" s="16"/>
      <c r="J410" s="96" t="str">
        <f t="shared" si="12"/>
        <v/>
      </c>
      <c r="K410" s="29" t="str">
        <f t="shared" si="13"/>
        <v/>
      </c>
    </row>
    <row r="411" spans="1:11" x14ac:dyDescent="0.25">
      <c r="A411" s="15" t="str">
        <f>'Afrap. dec21-feb22'!A413</f>
        <v/>
      </c>
      <c r="B411" s="78" t="str">
        <f>IF(ISBLANK('Afrap. dec21-feb22'!B413),"",'Afrap. dec21-feb22'!B413)</f>
        <v/>
      </c>
      <c r="C411" s="78" t="str">
        <f>IF(ISBLANK('Afrap. dec21-feb22'!C413),"",'Afrap. dec21-feb22'!C413)</f>
        <v/>
      </c>
      <c r="D411" s="20">
        <f>IF('Afrap. dec21-feb22'!J413="Funktionær",0.75,0.9)</f>
        <v>0.9</v>
      </c>
      <c r="E411" s="16"/>
      <c r="J411" s="96" t="str">
        <f t="shared" si="12"/>
        <v/>
      </c>
      <c r="K411" s="29" t="str">
        <f t="shared" si="13"/>
        <v/>
      </c>
    </row>
    <row r="412" spans="1:11" x14ac:dyDescent="0.25">
      <c r="A412" s="15" t="str">
        <f>'Afrap. dec21-feb22'!A414</f>
        <v/>
      </c>
      <c r="B412" s="78" t="str">
        <f>IF(ISBLANK('Afrap. dec21-feb22'!B414),"",'Afrap. dec21-feb22'!B414)</f>
        <v/>
      </c>
      <c r="C412" s="78" t="str">
        <f>IF(ISBLANK('Afrap. dec21-feb22'!C414),"",'Afrap. dec21-feb22'!C414)</f>
        <v/>
      </c>
      <c r="D412" s="20">
        <f>IF('Afrap. dec21-feb22'!J414="Funktionær",0.75,0.9)</f>
        <v>0.9</v>
      </c>
      <c r="E412" s="16"/>
      <c r="J412" s="96" t="str">
        <f t="shared" si="12"/>
        <v/>
      </c>
      <c r="K412" s="29" t="str">
        <f t="shared" si="13"/>
        <v/>
      </c>
    </row>
    <row r="413" spans="1:11" x14ac:dyDescent="0.25">
      <c r="A413" s="15" t="str">
        <f>'Afrap. dec21-feb22'!A415</f>
        <v/>
      </c>
      <c r="B413" s="78" t="str">
        <f>IF(ISBLANK('Afrap. dec21-feb22'!B415),"",'Afrap. dec21-feb22'!B415)</f>
        <v/>
      </c>
      <c r="C413" s="78" t="str">
        <f>IF(ISBLANK('Afrap. dec21-feb22'!C415),"",'Afrap. dec21-feb22'!C415)</f>
        <v/>
      </c>
      <c r="D413" s="20">
        <f>IF('Afrap. dec21-feb22'!J415="Funktionær",0.75,0.9)</f>
        <v>0.9</v>
      </c>
      <c r="E413" s="16"/>
      <c r="J413" s="96" t="str">
        <f t="shared" si="12"/>
        <v/>
      </c>
      <c r="K413" s="29" t="str">
        <f t="shared" si="13"/>
        <v/>
      </c>
    </row>
    <row r="414" spans="1:11" x14ac:dyDescent="0.25">
      <c r="A414" s="15" t="str">
        <f>'Afrap. dec21-feb22'!A416</f>
        <v/>
      </c>
      <c r="B414" s="78" t="str">
        <f>IF(ISBLANK('Afrap. dec21-feb22'!B416),"",'Afrap. dec21-feb22'!B416)</f>
        <v/>
      </c>
      <c r="C414" s="78" t="str">
        <f>IF(ISBLANK('Afrap. dec21-feb22'!C416),"",'Afrap. dec21-feb22'!C416)</f>
        <v/>
      </c>
      <c r="D414" s="20">
        <f>IF('Afrap. dec21-feb22'!J416="Funktionær",0.75,0.9)</f>
        <v>0.9</v>
      </c>
      <c r="E414" s="16"/>
      <c r="J414" s="96" t="str">
        <f t="shared" si="12"/>
        <v/>
      </c>
      <c r="K414" s="29" t="str">
        <f t="shared" si="13"/>
        <v/>
      </c>
    </row>
    <row r="415" spans="1:11" x14ac:dyDescent="0.25">
      <c r="A415" s="15" t="str">
        <f>'Afrap. dec21-feb22'!A417</f>
        <v/>
      </c>
      <c r="B415" s="78" t="str">
        <f>IF(ISBLANK('Afrap. dec21-feb22'!B417),"",'Afrap. dec21-feb22'!B417)</f>
        <v/>
      </c>
      <c r="C415" s="78" t="str">
        <f>IF(ISBLANK('Afrap. dec21-feb22'!C417),"",'Afrap. dec21-feb22'!C417)</f>
        <v/>
      </c>
      <c r="D415" s="20">
        <f>IF('Afrap. dec21-feb22'!J417="Funktionær",0.75,0.9)</f>
        <v>0.9</v>
      </c>
      <c r="E415" s="16"/>
      <c r="J415" s="96" t="str">
        <f t="shared" si="12"/>
        <v/>
      </c>
      <c r="K415" s="29" t="str">
        <f t="shared" si="13"/>
        <v/>
      </c>
    </row>
    <row r="416" spans="1:11" x14ac:dyDescent="0.25">
      <c r="A416" s="15" t="str">
        <f>'Afrap. dec21-feb22'!A418</f>
        <v/>
      </c>
      <c r="B416" s="78" t="str">
        <f>IF(ISBLANK('Afrap. dec21-feb22'!B418),"",'Afrap. dec21-feb22'!B418)</f>
        <v/>
      </c>
      <c r="C416" s="78" t="str">
        <f>IF(ISBLANK('Afrap. dec21-feb22'!C418),"",'Afrap. dec21-feb22'!C418)</f>
        <v/>
      </c>
      <c r="D416" s="20">
        <f>IF('Afrap. dec21-feb22'!J418="Funktionær",0.75,0.9)</f>
        <v>0.9</v>
      </c>
      <c r="E416" s="16"/>
      <c r="J416" s="96" t="str">
        <f t="shared" si="12"/>
        <v/>
      </c>
      <c r="K416" s="29" t="str">
        <f t="shared" si="13"/>
        <v/>
      </c>
    </row>
    <row r="417" spans="1:11" x14ac:dyDescent="0.25">
      <c r="A417" s="15" t="str">
        <f>'Afrap. dec21-feb22'!A419</f>
        <v/>
      </c>
      <c r="B417" s="78" t="str">
        <f>IF(ISBLANK('Afrap. dec21-feb22'!B419),"",'Afrap. dec21-feb22'!B419)</f>
        <v/>
      </c>
      <c r="C417" s="78" t="str">
        <f>IF(ISBLANK('Afrap. dec21-feb22'!C419),"",'Afrap. dec21-feb22'!C419)</f>
        <v/>
      </c>
      <c r="D417" s="20">
        <f>IF('Afrap. dec21-feb22'!J419="Funktionær",0.75,0.9)</f>
        <v>0.9</v>
      </c>
      <c r="E417" s="16"/>
      <c r="J417" s="96" t="str">
        <f t="shared" si="12"/>
        <v/>
      </c>
      <c r="K417" s="29" t="str">
        <f t="shared" si="13"/>
        <v/>
      </c>
    </row>
    <row r="418" spans="1:11" x14ac:dyDescent="0.25">
      <c r="A418" s="15" t="str">
        <f>'Afrap. dec21-feb22'!A420</f>
        <v/>
      </c>
      <c r="B418" s="78" t="str">
        <f>IF(ISBLANK('Afrap. dec21-feb22'!B420),"",'Afrap. dec21-feb22'!B420)</f>
        <v/>
      </c>
      <c r="C418" s="78" t="str">
        <f>IF(ISBLANK('Afrap. dec21-feb22'!C420),"",'Afrap. dec21-feb22'!C420)</f>
        <v/>
      </c>
      <c r="D418" s="20">
        <f>IF('Afrap. dec21-feb22'!J420="Funktionær",0.75,0.9)</f>
        <v>0.9</v>
      </c>
      <c r="E418" s="16"/>
      <c r="J418" s="96" t="str">
        <f t="shared" si="12"/>
        <v/>
      </c>
      <c r="K418" s="29" t="str">
        <f t="shared" si="13"/>
        <v/>
      </c>
    </row>
    <row r="419" spans="1:11" x14ac:dyDescent="0.25">
      <c r="A419" s="15" t="str">
        <f>'Afrap. dec21-feb22'!A421</f>
        <v/>
      </c>
      <c r="B419" s="78" t="str">
        <f>IF(ISBLANK('Afrap. dec21-feb22'!B421),"",'Afrap. dec21-feb22'!B421)</f>
        <v/>
      </c>
      <c r="C419" s="78" t="str">
        <f>IF(ISBLANK('Afrap. dec21-feb22'!C421),"",'Afrap. dec21-feb22'!C421)</f>
        <v/>
      </c>
      <c r="D419" s="20">
        <f>IF('Afrap. dec21-feb22'!J421="Funktionær",0.75,0.9)</f>
        <v>0.9</v>
      </c>
      <c r="E419" s="16"/>
      <c r="J419" s="96" t="str">
        <f t="shared" si="12"/>
        <v/>
      </c>
      <c r="K419" s="29" t="str">
        <f t="shared" si="13"/>
        <v/>
      </c>
    </row>
    <row r="420" spans="1:11" x14ac:dyDescent="0.25">
      <c r="A420" s="15" t="str">
        <f>'Afrap. dec21-feb22'!A422</f>
        <v/>
      </c>
      <c r="B420" s="78" t="str">
        <f>IF(ISBLANK('Afrap. dec21-feb22'!B422),"",'Afrap. dec21-feb22'!B422)</f>
        <v/>
      </c>
      <c r="C420" s="78" t="str">
        <f>IF(ISBLANK('Afrap. dec21-feb22'!C422),"",'Afrap. dec21-feb22'!C422)</f>
        <v/>
      </c>
      <c r="D420" s="20">
        <f>IF('Afrap. dec21-feb22'!J422="Funktionær",0.75,0.9)</f>
        <v>0.9</v>
      </c>
      <c r="E420" s="16"/>
      <c r="J420" s="96" t="str">
        <f t="shared" si="12"/>
        <v/>
      </c>
      <c r="K420" s="29" t="str">
        <f t="shared" si="13"/>
        <v/>
      </c>
    </row>
    <row r="421" spans="1:11" x14ac:dyDescent="0.25">
      <c r="A421" s="15" t="str">
        <f>'Afrap. dec21-feb22'!A423</f>
        <v/>
      </c>
      <c r="B421" s="78" t="str">
        <f>IF(ISBLANK('Afrap. dec21-feb22'!B423),"",'Afrap. dec21-feb22'!B423)</f>
        <v/>
      </c>
      <c r="C421" s="78" t="str">
        <f>IF(ISBLANK('Afrap. dec21-feb22'!C423),"",'Afrap. dec21-feb22'!C423)</f>
        <v/>
      </c>
      <c r="D421" s="20">
        <f>IF('Afrap. dec21-feb22'!J423="Funktionær",0.75,0.9)</f>
        <v>0.9</v>
      </c>
      <c r="E421" s="16"/>
      <c r="J421" s="96" t="str">
        <f t="shared" si="12"/>
        <v/>
      </c>
      <c r="K421" s="29" t="str">
        <f t="shared" si="13"/>
        <v/>
      </c>
    </row>
    <row r="422" spans="1:11" x14ac:dyDescent="0.25">
      <c r="A422" s="15" t="str">
        <f>'Afrap. dec21-feb22'!A424</f>
        <v/>
      </c>
      <c r="B422" s="78" t="str">
        <f>IF(ISBLANK('Afrap. dec21-feb22'!B424),"",'Afrap. dec21-feb22'!B424)</f>
        <v/>
      </c>
      <c r="C422" s="78" t="str">
        <f>IF(ISBLANK('Afrap. dec21-feb22'!C424),"",'Afrap. dec21-feb22'!C424)</f>
        <v/>
      </c>
      <c r="D422" s="20">
        <f>IF('Afrap. dec21-feb22'!J424="Funktionær",0.75,0.9)</f>
        <v>0.9</v>
      </c>
      <c r="E422" s="16"/>
      <c r="J422" s="96" t="str">
        <f t="shared" si="12"/>
        <v/>
      </c>
      <c r="K422" s="29" t="str">
        <f t="shared" si="13"/>
        <v/>
      </c>
    </row>
    <row r="423" spans="1:11" x14ac:dyDescent="0.25">
      <c r="A423" s="15" t="str">
        <f>'Afrap. dec21-feb22'!A425</f>
        <v/>
      </c>
      <c r="B423" s="78" t="str">
        <f>IF(ISBLANK('Afrap. dec21-feb22'!B425),"",'Afrap. dec21-feb22'!B425)</f>
        <v/>
      </c>
      <c r="C423" s="78" t="str">
        <f>IF(ISBLANK('Afrap. dec21-feb22'!C425),"",'Afrap. dec21-feb22'!C425)</f>
        <v/>
      </c>
      <c r="D423" s="20">
        <f>IF('Afrap. dec21-feb22'!J425="Funktionær",0.75,0.9)</f>
        <v>0.9</v>
      </c>
      <c r="E423" s="16"/>
      <c r="J423" s="96" t="str">
        <f t="shared" si="12"/>
        <v/>
      </c>
      <c r="K423" s="29" t="str">
        <f t="shared" si="13"/>
        <v/>
      </c>
    </row>
    <row r="424" spans="1:11" x14ac:dyDescent="0.25">
      <c r="A424" s="15" t="str">
        <f>'Afrap. dec21-feb22'!A426</f>
        <v/>
      </c>
      <c r="B424" s="78" t="str">
        <f>IF(ISBLANK('Afrap. dec21-feb22'!B426),"",'Afrap. dec21-feb22'!B426)</f>
        <v/>
      </c>
      <c r="C424" s="78" t="str">
        <f>IF(ISBLANK('Afrap. dec21-feb22'!C426),"",'Afrap. dec21-feb22'!C426)</f>
        <v/>
      </c>
      <c r="D424" s="20">
        <f>IF('Afrap. dec21-feb22'!J426="Funktionær",0.75,0.9)</f>
        <v>0.9</v>
      </c>
      <c r="E424" s="16"/>
      <c r="J424" s="96" t="str">
        <f t="shared" si="12"/>
        <v/>
      </c>
      <c r="K424" s="29" t="str">
        <f t="shared" si="13"/>
        <v/>
      </c>
    </row>
    <row r="425" spans="1:11" x14ac:dyDescent="0.25">
      <c r="A425" s="15" t="str">
        <f>'Afrap. dec21-feb22'!A427</f>
        <v/>
      </c>
      <c r="B425" s="78" t="str">
        <f>IF(ISBLANK('Afrap. dec21-feb22'!B427),"",'Afrap. dec21-feb22'!B427)</f>
        <v/>
      </c>
      <c r="C425" s="78" t="str">
        <f>IF(ISBLANK('Afrap. dec21-feb22'!C427),"",'Afrap. dec21-feb22'!C427)</f>
        <v/>
      </c>
      <c r="D425" s="20">
        <f>IF('Afrap. dec21-feb22'!J427="Funktionær",0.75,0.9)</f>
        <v>0.9</v>
      </c>
      <c r="E425" s="16"/>
      <c r="J425" s="96" t="str">
        <f t="shared" si="12"/>
        <v/>
      </c>
      <c r="K425" s="29" t="str">
        <f t="shared" si="13"/>
        <v/>
      </c>
    </row>
    <row r="426" spans="1:11" x14ac:dyDescent="0.25">
      <c r="A426" s="15" t="str">
        <f>'Afrap. dec21-feb22'!A428</f>
        <v/>
      </c>
      <c r="B426" s="78" t="str">
        <f>IF(ISBLANK('Afrap. dec21-feb22'!B428),"",'Afrap. dec21-feb22'!B428)</f>
        <v/>
      </c>
      <c r="C426" s="78" t="str">
        <f>IF(ISBLANK('Afrap. dec21-feb22'!C428),"",'Afrap. dec21-feb22'!C428)</f>
        <v/>
      </c>
      <c r="D426" s="20">
        <f>IF('Afrap. dec21-feb22'!J428="Funktionær",0.75,0.9)</f>
        <v>0.9</v>
      </c>
      <c r="E426" s="16"/>
      <c r="J426" s="96" t="str">
        <f t="shared" si="12"/>
        <v/>
      </c>
      <c r="K426" s="29" t="str">
        <f t="shared" si="13"/>
        <v/>
      </c>
    </row>
    <row r="427" spans="1:11" x14ac:dyDescent="0.25">
      <c r="A427" s="15" t="str">
        <f>'Afrap. dec21-feb22'!A429</f>
        <v/>
      </c>
      <c r="B427" s="78" t="str">
        <f>IF(ISBLANK('Afrap. dec21-feb22'!B429),"",'Afrap. dec21-feb22'!B429)</f>
        <v/>
      </c>
      <c r="C427" s="78" t="str">
        <f>IF(ISBLANK('Afrap. dec21-feb22'!C429),"",'Afrap. dec21-feb22'!C429)</f>
        <v/>
      </c>
      <c r="D427" s="20">
        <f>IF('Afrap. dec21-feb22'!J429="Funktionær",0.75,0.9)</f>
        <v>0.9</v>
      </c>
      <c r="E427" s="16"/>
      <c r="J427" s="96" t="str">
        <f t="shared" si="12"/>
        <v/>
      </c>
      <c r="K427" s="29" t="str">
        <f t="shared" si="13"/>
        <v/>
      </c>
    </row>
    <row r="428" spans="1:11" x14ac:dyDescent="0.25">
      <c r="A428" s="15" t="str">
        <f>'Afrap. dec21-feb22'!A430</f>
        <v/>
      </c>
      <c r="B428" s="78" t="str">
        <f>IF(ISBLANK('Afrap. dec21-feb22'!B430),"",'Afrap. dec21-feb22'!B430)</f>
        <v/>
      </c>
      <c r="C428" s="78" t="str">
        <f>IF(ISBLANK('Afrap. dec21-feb22'!C430),"",'Afrap. dec21-feb22'!C430)</f>
        <v/>
      </c>
      <c r="D428" s="20">
        <f>IF('Afrap. dec21-feb22'!J430="Funktionær",0.75,0.9)</f>
        <v>0.9</v>
      </c>
      <c r="E428" s="16"/>
      <c r="J428" s="96" t="str">
        <f t="shared" si="12"/>
        <v/>
      </c>
      <c r="K428" s="29" t="str">
        <f t="shared" si="13"/>
        <v/>
      </c>
    </row>
    <row r="429" spans="1:11" x14ac:dyDescent="0.25">
      <c r="A429" s="15" t="str">
        <f>'Afrap. dec21-feb22'!A431</f>
        <v/>
      </c>
      <c r="B429" s="78" t="str">
        <f>IF(ISBLANK('Afrap. dec21-feb22'!B431),"",'Afrap. dec21-feb22'!B431)</f>
        <v/>
      </c>
      <c r="C429" s="78" t="str">
        <f>IF(ISBLANK('Afrap. dec21-feb22'!C431),"",'Afrap. dec21-feb22'!C431)</f>
        <v/>
      </c>
      <c r="D429" s="20">
        <f>IF('Afrap. dec21-feb22'!J431="Funktionær",0.75,0.9)</f>
        <v>0.9</v>
      </c>
      <c r="E429" s="16"/>
      <c r="J429" s="96" t="str">
        <f t="shared" si="12"/>
        <v/>
      </c>
      <c r="K429" s="29" t="str">
        <f t="shared" si="13"/>
        <v/>
      </c>
    </row>
    <row r="430" spans="1:11" x14ac:dyDescent="0.25">
      <c r="A430" s="15" t="str">
        <f>'Afrap. dec21-feb22'!A432</f>
        <v/>
      </c>
      <c r="B430" s="78" t="str">
        <f>IF(ISBLANK('Afrap. dec21-feb22'!B432),"",'Afrap. dec21-feb22'!B432)</f>
        <v/>
      </c>
      <c r="C430" s="78" t="str">
        <f>IF(ISBLANK('Afrap. dec21-feb22'!C432),"",'Afrap. dec21-feb22'!C432)</f>
        <v/>
      </c>
      <c r="D430" s="20">
        <f>IF('Afrap. dec21-feb22'!J432="Funktionær",0.75,0.9)</f>
        <v>0.9</v>
      </c>
      <c r="E430" s="16"/>
      <c r="J430" s="96" t="str">
        <f t="shared" si="12"/>
        <v/>
      </c>
      <c r="K430" s="29" t="str">
        <f t="shared" si="13"/>
        <v/>
      </c>
    </row>
    <row r="431" spans="1:11" x14ac:dyDescent="0.25">
      <c r="A431" s="15" t="str">
        <f>'Afrap. dec21-feb22'!A433</f>
        <v/>
      </c>
      <c r="B431" s="78" t="str">
        <f>IF(ISBLANK('Afrap. dec21-feb22'!B433),"",'Afrap. dec21-feb22'!B433)</f>
        <v/>
      </c>
      <c r="C431" s="78" t="str">
        <f>IF(ISBLANK('Afrap. dec21-feb22'!C433),"",'Afrap. dec21-feb22'!C433)</f>
        <v/>
      </c>
      <c r="D431" s="20">
        <f>IF('Afrap. dec21-feb22'!J433="Funktionær",0.75,0.9)</f>
        <v>0.9</v>
      </c>
      <c r="E431" s="16"/>
      <c r="J431" s="96" t="str">
        <f t="shared" si="12"/>
        <v/>
      </c>
      <c r="K431" s="29" t="str">
        <f t="shared" si="13"/>
        <v/>
      </c>
    </row>
    <row r="432" spans="1:11" x14ac:dyDescent="0.25">
      <c r="A432" s="15" t="str">
        <f>'Afrap. dec21-feb22'!A434</f>
        <v/>
      </c>
      <c r="B432" s="78" t="str">
        <f>IF(ISBLANK('Afrap. dec21-feb22'!B434),"",'Afrap. dec21-feb22'!B434)</f>
        <v/>
      </c>
      <c r="C432" s="78" t="str">
        <f>IF(ISBLANK('Afrap. dec21-feb22'!C434),"",'Afrap. dec21-feb22'!C434)</f>
        <v/>
      </c>
      <c r="D432" s="20">
        <f>IF('Afrap. dec21-feb22'!J434="Funktionær",0.75,0.9)</f>
        <v>0.9</v>
      </c>
      <c r="E432" s="16"/>
      <c r="J432" s="96" t="str">
        <f t="shared" si="12"/>
        <v/>
      </c>
      <c r="K432" s="29" t="str">
        <f t="shared" si="13"/>
        <v/>
      </c>
    </row>
    <row r="433" spans="1:11" x14ac:dyDescent="0.25">
      <c r="A433" s="15" t="str">
        <f>'Afrap. dec21-feb22'!A435</f>
        <v/>
      </c>
      <c r="B433" s="78" t="str">
        <f>IF(ISBLANK('Afrap. dec21-feb22'!B435),"",'Afrap. dec21-feb22'!B435)</f>
        <v/>
      </c>
      <c r="C433" s="78" t="str">
        <f>IF(ISBLANK('Afrap. dec21-feb22'!C435),"",'Afrap. dec21-feb22'!C435)</f>
        <v/>
      </c>
      <c r="D433" s="20">
        <f>IF('Afrap. dec21-feb22'!J435="Funktionær",0.75,0.9)</f>
        <v>0.9</v>
      </c>
      <c r="E433" s="16"/>
      <c r="J433" s="96" t="str">
        <f t="shared" si="12"/>
        <v/>
      </c>
      <c r="K433" s="29" t="str">
        <f t="shared" si="13"/>
        <v/>
      </c>
    </row>
    <row r="434" spans="1:11" x14ac:dyDescent="0.25">
      <c r="A434" s="15" t="str">
        <f>'Afrap. dec21-feb22'!A436</f>
        <v/>
      </c>
      <c r="B434" s="78" t="str">
        <f>IF(ISBLANK('Afrap. dec21-feb22'!B436),"",'Afrap. dec21-feb22'!B436)</f>
        <v/>
      </c>
      <c r="C434" s="78" t="str">
        <f>IF(ISBLANK('Afrap. dec21-feb22'!C436),"",'Afrap. dec21-feb22'!C436)</f>
        <v/>
      </c>
      <c r="D434" s="20">
        <f>IF('Afrap. dec21-feb22'!J436="Funktionær",0.75,0.9)</f>
        <v>0.9</v>
      </c>
      <c r="E434" s="16"/>
      <c r="J434" s="96" t="str">
        <f t="shared" si="12"/>
        <v/>
      </c>
      <c r="K434" s="29" t="str">
        <f t="shared" si="13"/>
        <v/>
      </c>
    </row>
    <row r="435" spans="1:11" x14ac:dyDescent="0.25">
      <c r="A435" s="15" t="str">
        <f>'Afrap. dec21-feb22'!A437</f>
        <v/>
      </c>
      <c r="B435" s="78" t="str">
        <f>IF(ISBLANK('Afrap. dec21-feb22'!B437),"",'Afrap. dec21-feb22'!B437)</f>
        <v/>
      </c>
      <c r="C435" s="78" t="str">
        <f>IF(ISBLANK('Afrap. dec21-feb22'!C437),"",'Afrap. dec21-feb22'!C437)</f>
        <v/>
      </c>
      <c r="D435" s="20">
        <f>IF('Afrap. dec21-feb22'!J437="Funktionær",0.75,0.9)</f>
        <v>0.9</v>
      </c>
      <c r="E435" s="16"/>
      <c r="J435" s="96" t="str">
        <f t="shared" si="12"/>
        <v/>
      </c>
      <c r="K435" s="29" t="str">
        <f t="shared" si="13"/>
        <v/>
      </c>
    </row>
    <row r="436" spans="1:11" x14ac:dyDescent="0.25">
      <c r="A436" s="15" t="str">
        <f>'Afrap. dec21-feb22'!A438</f>
        <v/>
      </c>
      <c r="B436" s="78" t="str">
        <f>IF(ISBLANK('Afrap. dec21-feb22'!B438),"",'Afrap. dec21-feb22'!B438)</f>
        <v/>
      </c>
      <c r="C436" s="78" t="str">
        <f>IF(ISBLANK('Afrap. dec21-feb22'!C438),"",'Afrap. dec21-feb22'!C438)</f>
        <v/>
      </c>
      <c r="D436" s="20">
        <f>IF('Afrap. dec21-feb22'!J438="Funktionær",0.75,0.9)</f>
        <v>0.9</v>
      </c>
      <c r="E436" s="16"/>
      <c r="J436" s="96" t="str">
        <f t="shared" si="12"/>
        <v/>
      </c>
      <c r="K436" s="29" t="str">
        <f t="shared" si="13"/>
        <v/>
      </c>
    </row>
    <row r="437" spans="1:11" x14ac:dyDescent="0.25">
      <c r="A437" s="15" t="str">
        <f>'Afrap. dec21-feb22'!A439</f>
        <v/>
      </c>
      <c r="B437" s="78" t="str">
        <f>IF(ISBLANK('Afrap. dec21-feb22'!B439),"",'Afrap. dec21-feb22'!B439)</f>
        <v/>
      </c>
      <c r="C437" s="78" t="str">
        <f>IF(ISBLANK('Afrap. dec21-feb22'!C439),"",'Afrap. dec21-feb22'!C439)</f>
        <v/>
      </c>
      <c r="D437" s="20">
        <f>IF('Afrap. dec21-feb22'!J439="Funktionær",0.75,0.9)</f>
        <v>0.9</v>
      </c>
      <c r="E437" s="16"/>
      <c r="J437" s="96" t="str">
        <f t="shared" si="12"/>
        <v/>
      </c>
      <c r="K437" s="29" t="str">
        <f t="shared" si="13"/>
        <v/>
      </c>
    </row>
    <row r="438" spans="1:11" x14ac:dyDescent="0.25">
      <c r="A438" s="15" t="str">
        <f>'Afrap. dec21-feb22'!A440</f>
        <v/>
      </c>
      <c r="B438" s="78" t="str">
        <f>IF(ISBLANK('Afrap. dec21-feb22'!B440),"",'Afrap. dec21-feb22'!B440)</f>
        <v/>
      </c>
      <c r="C438" s="78" t="str">
        <f>IF(ISBLANK('Afrap. dec21-feb22'!C440),"",'Afrap. dec21-feb22'!C440)</f>
        <v/>
      </c>
      <c r="D438" s="20">
        <f>IF('Afrap. dec21-feb22'!J440="Funktionær",0.75,0.9)</f>
        <v>0.9</v>
      </c>
      <c r="E438" s="16"/>
      <c r="J438" s="96" t="str">
        <f t="shared" si="12"/>
        <v/>
      </c>
      <c r="K438" s="29" t="str">
        <f t="shared" si="13"/>
        <v/>
      </c>
    </row>
    <row r="439" spans="1:11" x14ac:dyDescent="0.25">
      <c r="A439" s="15" t="str">
        <f>'Afrap. dec21-feb22'!A441</f>
        <v/>
      </c>
      <c r="B439" s="78" t="str">
        <f>IF(ISBLANK('Afrap. dec21-feb22'!B441),"",'Afrap. dec21-feb22'!B441)</f>
        <v/>
      </c>
      <c r="C439" s="78" t="str">
        <f>IF(ISBLANK('Afrap. dec21-feb22'!C441),"",'Afrap. dec21-feb22'!C441)</f>
        <v/>
      </c>
      <c r="D439" s="20">
        <f>IF('Afrap. dec21-feb22'!J441="Funktionær",0.75,0.9)</f>
        <v>0.9</v>
      </c>
      <c r="E439" s="16"/>
      <c r="J439" s="96" t="str">
        <f t="shared" si="12"/>
        <v/>
      </c>
      <c r="K439" s="29" t="str">
        <f t="shared" si="13"/>
        <v/>
      </c>
    </row>
    <row r="440" spans="1:11" x14ac:dyDescent="0.25">
      <c r="A440" s="15" t="str">
        <f>'Afrap. dec21-feb22'!A442</f>
        <v/>
      </c>
      <c r="B440" s="78" t="str">
        <f>IF(ISBLANK('Afrap. dec21-feb22'!B442),"",'Afrap. dec21-feb22'!B442)</f>
        <v/>
      </c>
      <c r="C440" s="78" t="str">
        <f>IF(ISBLANK('Afrap. dec21-feb22'!C442),"",'Afrap. dec21-feb22'!C442)</f>
        <v/>
      </c>
      <c r="D440" s="20">
        <f>IF('Afrap. dec21-feb22'!J442="Funktionær",0.75,0.9)</f>
        <v>0.9</v>
      </c>
      <c r="E440" s="16"/>
      <c r="J440" s="96" t="str">
        <f t="shared" si="12"/>
        <v/>
      </c>
      <c r="K440" s="29" t="str">
        <f t="shared" si="13"/>
        <v/>
      </c>
    </row>
    <row r="441" spans="1:11" x14ac:dyDescent="0.25">
      <c r="A441" s="15" t="str">
        <f>'Afrap. dec21-feb22'!A443</f>
        <v/>
      </c>
      <c r="B441" s="78" t="str">
        <f>IF(ISBLANK('Afrap. dec21-feb22'!B443),"",'Afrap. dec21-feb22'!B443)</f>
        <v/>
      </c>
      <c r="C441" s="78" t="str">
        <f>IF(ISBLANK('Afrap. dec21-feb22'!C443),"",'Afrap. dec21-feb22'!C443)</f>
        <v/>
      </c>
      <c r="D441" s="20">
        <f>IF('Afrap. dec21-feb22'!J443="Funktionær",0.75,0.9)</f>
        <v>0.9</v>
      </c>
      <c r="E441" s="16"/>
      <c r="J441" s="96" t="str">
        <f t="shared" si="12"/>
        <v/>
      </c>
      <c r="K441" s="29" t="str">
        <f t="shared" si="13"/>
        <v/>
      </c>
    </row>
    <row r="442" spans="1:11" x14ac:dyDescent="0.25">
      <c r="A442" s="15" t="str">
        <f>'Afrap. dec21-feb22'!A444</f>
        <v/>
      </c>
      <c r="B442" s="78" t="str">
        <f>IF(ISBLANK('Afrap. dec21-feb22'!B444),"",'Afrap. dec21-feb22'!B444)</f>
        <v/>
      </c>
      <c r="C442" s="78" t="str">
        <f>IF(ISBLANK('Afrap. dec21-feb22'!C444),"",'Afrap. dec21-feb22'!C444)</f>
        <v/>
      </c>
      <c r="D442" s="20">
        <f>IF('Afrap. dec21-feb22'!J444="Funktionær",0.75,0.9)</f>
        <v>0.9</v>
      </c>
      <c r="E442" s="16"/>
      <c r="J442" s="96" t="str">
        <f t="shared" si="12"/>
        <v/>
      </c>
      <c r="K442" s="29" t="str">
        <f t="shared" si="13"/>
        <v/>
      </c>
    </row>
    <row r="443" spans="1:11" x14ac:dyDescent="0.25">
      <c r="A443" s="15" t="str">
        <f>'Afrap. dec21-feb22'!A445</f>
        <v/>
      </c>
      <c r="B443" s="78" t="str">
        <f>IF(ISBLANK('Afrap. dec21-feb22'!B445),"",'Afrap. dec21-feb22'!B445)</f>
        <v/>
      </c>
      <c r="C443" s="78" t="str">
        <f>IF(ISBLANK('Afrap. dec21-feb22'!C445),"",'Afrap. dec21-feb22'!C445)</f>
        <v/>
      </c>
      <c r="D443" s="20">
        <f>IF('Afrap. dec21-feb22'!J445="Funktionær",0.75,0.9)</f>
        <v>0.9</v>
      </c>
      <c r="E443" s="16"/>
      <c r="J443" s="96" t="str">
        <f t="shared" si="12"/>
        <v/>
      </c>
      <c r="K443" s="29" t="str">
        <f t="shared" si="13"/>
        <v/>
      </c>
    </row>
    <row r="444" spans="1:11" x14ac:dyDescent="0.25">
      <c r="A444" s="15" t="str">
        <f>'Afrap. dec21-feb22'!A446</f>
        <v/>
      </c>
      <c r="B444" s="78" t="str">
        <f>IF(ISBLANK('Afrap. dec21-feb22'!B446),"",'Afrap. dec21-feb22'!B446)</f>
        <v/>
      </c>
      <c r="C444" s="78" t="str">
        <f>IF(ISBLANK('Afrap. dec21-feb22'!C446),"",'Afrap. dec21-feb22'!C446)</f>
        <v/>
      </c>
      <c r="D444" s="20">
        <f>IF('Afrap. dec21-feb22'!J446="Funktionær",0.75,0.9)</f>
        <v>0.9</v>
      </c>
      <c r="E444" s="16"/>
      <c r="J444" s="96" t="str">
        <f t="shared" si="12"/>
        <v/>
      </c>
      <c r="K444" s="29" t="str">
        <f t="shared" si="13"/>
        <v/>
      </c>
    </row>
    <row r="445" spans="1:11" x14ac:dyDescent="0.25">
      <c r="A445" s="15" t="str">
        <f>'Afrap. dec21-feb22'!A447</f>
        <v/>
      </c>
      <c r="B445" s="78" t="str">
        <f>IF(ISBLANK('Afrap. dec21-feb22'!B447),"",'Afrap. dec21-feb22'!B447)</f>
        <v/>
      </c>
      <c r="C445" s="78" t="str">
        <f>IF(ISBLANK('Afrap. dec21-feb22'!C447),"",'Afrap. dec21-feb22'!C447)</f>
        <v/>
      </c>
      <c r="D445" s="20">
        <f>IF('Afrap. dec21-feb22'!J447="Funktionær",0.75,0.9)</f>
        <v>0.9</v>
      </c>
      <c r="E445" s="16"/>
      <c r="J445" s="96" t="str">
        <f t="shared" si="12"/>
        <v/>
      </c>
      <c r="K445" s="29" t="str">
        <f t="shared" si="13"/>
        <v/>
      </c>
    </row>
    <row r="446" spans="1:11" x14ac:dyDescent="0.25">
      <c r="A446" s="15" t="str">
        <f>'Afrap. dec21-feb22'!A448</f>
        <v/>
      </c>
      <c r="B446" s="78" t="str">
        <f>IF(ISBLANK('Afrap. dec21-feb22'!B448),"",'Afrap. dec21-feb22'!B448)</f>
        <v/>
      </c>
      <c r="C446" s="78" t="str">
        <f>IF(ISBLANK('Afrap. dec21-feb22'!C448),"",'Afrap. dec21-feb22'!C448)</f>
        <v/>
      </c>
      <c r="D446" s="20">
        <f>IF('Afrap. dec21-feb22'!J448="Funktionær",0.75,0.9)</f>
        <v>0.9</v>
      </c>
      <c r="E446" s="16"/>
      <c r="J446" s="96" t="str">
        <f t="shared" si="12"/>
        <v/>
      </c>
      <c r="K446" s="29" t="str">
        <f t="shared" si="13"/>
        <v/>
      </c>
    </row>
    <row r="447" spans="1:11" x14ac:dyDescent="0.25">
      <c r="A447" s="15" t="str">
        <f>'Afrap. dec21-feb22'!A449</f>
        <v/>
      </c>
      <c r="B447" s="78" t="str">
        <f>IF(ISBLANK('Afrap. dec21-feb22'!B449),"",'Afrap. dec21-feb22'!B449)</f>
        <v/>
      </c>
      <c r="C447" s="78" t="str">
        <f>IF(ISBLANK('Afrap. dec21-feb22'!C449),"",'Afrap. dec21-feb22'!C449)</f>
        <v/>
      </c>
      <c r="D447" s="20">
        <f>IF('Afrap. dec21-feb22'!J449="Funktionær",0.75,0.9)</f>
        <v>0.9</v>
      </c>
      <c r="E447" s="16"/>
      <c r="J447" s="96" t="str">
        <f t="shared" si="12"/>
        <v/>
      </c>
      <c r="K447" s="29" t="str">
        <f t="shared" si="13"/>
        <v/>
      </c>
    </row>
    <row r="448" spans="1:11" x14ac:dyDescent="0.25">
      <c r="A448" s="15" t="str">
        <f>'Afrap. dec21-feb22'!A450</f>
        <v/>
      </c>
      <c r="B448" s="78" t="str">
        <f>IF(ISBLANK('Afrap. dec21-feb22'!B450),"",'Afrap. dec21-feb22'!B450)</f>
        <v/>
      </c>
      <c r="C448" s="78" t="str">
        <f>IF(ISBLANK('Afrap. dec21-feb22'!C450),"",'Afrap. dec21-feb22'!C450)</f>
        <v/>
      </c>
      <c r="D448" s="20">
        <f>IF('Afrap. dec21-feb22'!J450="Funktionær",0.75,0.9)</f>
        <v>0.9</v>
      </c>
      <c r="E448" s="16"/>
      <c r="J448" s="96" t="str">
        <f t="shared" si="12"/>
        <v/>
      </c>
      <c r="K448" s="29" t="str">
        <f t="shared" si="13"/>
        <v/>
      </c>
    </row>
    <row r="449" spans="1:11" x14ac:dyDescent="0.25">
      <c r="A449" s="15" t="str">
        <f>'Afrap. dec21-feb22'!A451</f>
        <v/>
      </c>
      <c r="B449" s="78" t="str">
        <f>IF(ISBLANK('Afrap. dec21-feb22'!B451),"",'Afrap. dec21-feb22'!B451)</f>
        <v/>
      </c>
      <c r="C449" s="78" t="str">
        <f>IF(ISBLANK('Afrap. dec21-feb22'!C451),"",'Afrap. dec21-feb22'!C451)</f>
        <v/>
      </c>
      <c r="D449" s="20">
        <f>IF('Afrap. dec21-feb22'!J451="Funktionær",0.75,0.9)</f>
        <v>0.9</v>
      </c>
      <c r="E449" s="16"/>
      <c r="J449" s="96" t="str">
        <f t="shared" si="12"/>
        <v/>
      </c>
      <c r="K449" s="29" t="str">
        <f t="shared" si="13"/>
        <v/>
      </c>
    </row>
    <row r="450" spans="1:11" x14ac:dyDescent="0.25">
      <c r="A450" s="15" t="str">
        <f>'Afrap. dec21-feb22'!A452</f>
        <v/>
      </c>
      <c r="B450" s="78" t="str">
        <f>IF(ISBLANK('Afrap. dec21-feb22'!B452),"",'Afrap. dec21-feb22'!B452)</f>
        <v/>
      </c>
      <c r="C450" s="78" t="str">
        <f>IF(ISBLANK('Afrap. dec21-feb22'!C452),"",'Afrap. dec21-feb22'!C452)</f>
        <v/>
      </c>
      <c r="D450" s="20">
        <f>IF('Afrap. dec21-feb22'!J452="Funktionær",0.75,0.9)</f>
        <v>0.9</v>
      </c>
      <c r="E450" s="16"/>
      <c r="J450" s="96" t="str">
        <f t="shared" si="12"/>
        <v/>
      </c>
      <c r="K450" s="29" t="str">
        <f t="shared" si="13"/>
        <v/>
      </c>
    </row>
    <row r="451" spans="1:11" x14ac:dyDescent="0.25">
      <c r="A451" s="15" t="str">
        <f>'Afrap. dec21-feb22'!A453</f>
        <v/>
      </c>
      <c r="B451" s="78" t="str">
        <f>IF(ISBLANK('Afrap. dec21-feb22'!B453),"",'Afrap. dec21-feb22'!B453)</f>
        <v/>
      </c>
      <c r="C451" s="78" t="str">
        <f>IF(ISBLANK('Afrap. dec21-feb22'!C453),"",'Afrap. dec21-feb22'!C453)</f>
        <v/>
      </c>
      <c r="D451" s="20">
        <f>IF('Afrap. dec21-feb22'!J453="Funktionær",0.75,0.9)</f>
        <v>0.9</v>
      </c>
      <c r="E451" s="16"/>
      <c r="J451" s="96" t="str">
        <f t="shared" si="12"/>
        <v/>
      </c>
      <c r="K451" s="29" t="str">
        <f t="shared" si="13"/>
        <v/>
      </c>
    </row>
    <row r="452" spans="1:11" x14ac:dyDescent="0.25">
      <c r="A452" s="15" t="str">
        <f>'Afrap. dec21-feb22'!A454</f>
        <v/>
      </c>
      <c r="B452" s="78" t="str">
        <f>IF(ISBLANK('Afrap. dec21-feb22'!B454),"",'Afrap. dec21-feb22'!B454)</f>
        <v/>
      </c>
      <c r="C452" s="78" t="str">
        <f>IF(ISBLANK('Afrap. dec21-feb22'!C454),"",'Afrap. dec21-feb22'!C454)</f>
        <v/>
      </c>
      <c r="D452" s="20">
        <f>IF('Afrap. dec21-feb22'!J454="Funktionær",0.75,0.9)</f>
        <v>0.9</v>
      </c>
      <c r="E452" s="16"/>
      <c r="J452" s="96" t="str">
        <f t="shared" si="12"/>
        <v/>
      </c>
      <c r="K452" s="29" t="str">
        <f t="shared" si="13"/>
        <v/>
      </c>
    </row>
    <row r="453" spans="1:11" x14ac:dyDescent="0.25">
      <c r="A453" s="15" t="str">
        <f>'Afrap. dec21-feb22'!A455</f>
        <v/>
      </c>
      <c r="B453" s="78" t="str">
        <f>IF(ISBLANK('Afrap. dec21-feb22'!B455),"",'Afrap. dec21-feb22'!B455)</f>
        <v/>
      </c>
      <c r="C453" s="78" t="str">
        <f>IF(ISBLANK('Afrap. dec21-feb22'!C455),"",'Afrap. dec21-feb22'!C455)</f>
        <v/>
      </c>
      <c r="D453" s="20">
        <f>IF('Afrap. dec21-feb22'!J455="Funktionær",0.75,0.9)</f>
        <v>0.9</v>
      </c>
      <c r="E453" s="16"/>
      <c r="J453" s="96" t="str">
        <f t="shared" si="12"/>
        <v/>
      </c>
      <c r="K453" s="29" t="str">
        <f t="shared" si="13"/>
        <v/>
      </c>
    </row>
    <row r="454" spans="1:11" x14ac:dyDescent="0.25">
      <c r="A454" s="15" t="str">
        <f>'Afrap. dec21-feb22'!A456</f>
        <v/>
      </c>
      <c r="B454" s="78" t="str">
        <f>IF(ISBLANK('Afrap. dec21-feb22'!B456),"",'Afrap. dec21-feb22'!B456)</f>
        <v/>
      </c>
      <c r="C454" s="78" t="str">
        <f>IF(ISBLANK('Afrap. dec21-feb22'!C456),"",'Afrap. dec21-feb22'!C456)</f>
        <v/>
      </c>
      <c r="D454" s="20">
        <f>IF('Afrap. dec21-feb22'!J456="Funktionær",0.75,0.9)</f>
        <v>0.9</v>
      </c>
      <c r="E454" s="16"/>
      <c r="J454" s="96" t="str">
        <f t="shared" ref="J454:J517" si="14">IF(E454="Ja",((F454-G454)+(H454-I454)),"")</f>
        <v/>
      </c>
      <c r="K454" s="29" t="str">
        <f t="shared" ref="K454:K517" si="15">IFERROR(IF(J454&lt;0,J454*D454,J454*D454),"")</f>
        <v/>
      </c>
    </row>
    <row r="455" spans="1:11" x14ac:dyDescent="0.25">
      <c r="A455" s="15" t="str">
        <f>'Afrap. dec21-feb22'!A457</f>
        <v/>
      </c>
      <c r="B455" s="78" t="str">
        <f>IF(ISBLANK('Afrap. dec21-feb22'!B457),"",'Afrap. dec21-feb22'!B457)</f>
        <v/>
      </c>
      <c r="C455" s="78" t="str">
        <f>IF(ISBLANK('Afrap. dec21-feb22'!C457),"",'Afrap. dec21-feb22'!C457)</f>
        <v/>
      </c>
      <c r="D455" s="20">
        <f>IF('Afrap. dec21-feb22'!J457="Funktionær",0.75,0.9)</f>
        <v>0.9</v>
      </c>
      <c r="E455" s="16"/>
      <c r="J455" s="96" t="str">
        <f t="shared" si="14"/>
        <v/>
      </c>
      <c r="K455" s="29" t="str">
        <f t="shared" si="15"/>
        <v/>
      </c>
    </row>
    <row r="456" spans="1:11" x14ac:dyDescent="0.25">
      <c r="A456" s="15" t="str">
        <f>'Afrap. dec21-feb22'!A458</f>
        <v/>
      </c>
      <c r="B456" s="78" t="str">
        <f>IF(ISBLANK('Afrap. dec21-feb22'!B458),"",'Afrap. dec21-feb22'!B458)</f>
        <v/>
      </c>
      <c r="C456" s="78" t="str">
        <f>IF(ISBLANK('Afrap. dec21-feb22'!C458),"",'Afrap. dec21-feb22'!C458)</f>
        <v/>
      </c>
      <c r="D456" s="20">
        <f>IF('Afrap. dec21-feb22'!J458="Funktionær",0.75,0.9)</f>
        <v>0.9</v>
      </c>
      <c r="E456" s="16"/>
      <c r="J456" s="96" t="str">
        <f t="shared" si="14"/>
        <v/>
      </c>
      <c r="K456" s="29" t="str">
        <f t="shared" si="15"/>
        <v/>
      </c>
    </row>
    <row r="457" spans="1:11" x14ac:dyDescent="0.25">
      <c r="A457" s="15" t="str">
        <f>'Afrap. dec21-feb22'!A459</f>
        <v/>
      </c>
      <c r="B457" s="78" t="str">
        <f>IF(ISBLANK('Afrap. dec21-feb22'!B459),"",'Afrap. dec21-feb22'!B459)</f>
        <v/>
      </c>
      <c r="C457" s="78" t="str">
        <f>IF(ISBLANK('Afrap. dec21-feb22'!C459),"",'Afrap. dec21-feb22'!C459)</f>
        <v/>
      </c>
      <c r="D457" s="20">
        <f>IF('Afrap. dec21-feb22'!J459="Funktionær",0.75,0.9)</f>
        <v>0.9</v>
      </c>
      <c r="E457" s="16"/>
      <c r="J457" s="96" t="str">
        <f t="shared" si="14"/>
        <v/>
      </c>
      <c r="K457" s="29" t="str">
        <f t="shared" si="15"/>
        <v/>
      </c>
    </row>
    <row r="458" spans="1:11" x14ac:dyDescent="0.25">
      <c r="A458" s="15" t="str">
        <f>'Afrap. dec21-feb22'!A460</f>
        <v/>
      </c>
      <c r="B458" s="78" t="str">
        <f>IF(ISBLANK('Afrap. dec21-feb22'!B460),"",'Afrap. dec21-feb22'!B460)</f>
        <v/>
      </c>
      <c r="C458" s="78" t="str">
        <f>IF(ISBLANK('Afrap. dec21-feb22'!C460),"",'Afrap. dec21-feb22'!C460)</f>
        <v/>
      </c>
      <c r="D458" s="20">
        <f>IF('Afrap. dec21-feb22'!J460="Funktionær",0.75,0.9)</f>
        <v>0.9</v>
      </c>
      <c r="E458" s="16"/>
      <c r="J458" s="96" t="str">
        <f t="shared" si="14"/>
        <v/>
      </c>
      <c r="K458" s="29" t="str">
        <f t="shared" si="15"/>
        <v/>
      </c>
    </row>
    <row r="459" spans="1:11" x14ac:dyDescent="0.25">
      <c r="A459" s="15" t="str">
        <f>'Afrap. dec21-feb22'!A461</f>
        <v/>
      </c>
      <c r="B459" s="78" t="str">
        <f>IF(ISBLANK('Afrap. dec21-feb22'!B461),"",'Afrap. dec21-feb22'!B461)</f>
        <v/>
      </c>
      <c r="C459" s="78" t="str">
        <f>IF(ISBLANK('Afrap. dec21-feb22'!C461),"",'Afrap. dec21-feb22'!C461)</f>
        <v/>
      </c>
      <c r="D459" s="20">
        <f>IF('Afrap. dec21-feb22'!J461="Funktionær",0.75,0.9)</f>
        <v>0.9</v>
      </c>
      <c r="E459" s="16"/>
      <c r="J459" s="96" t="str">
        <f t="shared" si="14"/>
        <v/>
      </c>
      <c r="K459" s="29" t="str">
        <f t="shared" si="15"/>
        <v/>
      </c>
    </row>
    <row r="460" spans="1:11" x14ac:dyDescent="0.25">
      <c r="A460" s="15" t="str">
        <f>'Afrap. dec21-feb22'!A462</f>
        <v/>
      </c>
      <c r="B460" s="78" t="str">
        <f>IF(ISBLANK('Afrap. dec21-feb22'!B462),"",'Afrap. dec21-feb22'!B462)</f>
        <v/>
      </c>
      <c r="C460" s="78" t="str">
        <f>IF(ISBLANK('Afrap. dec21-feb22'!C462),"",'Afrap. dec21-feb22'!C462)</f>
        <v/>
      </c>
      <c r="D460" s="20">
        <f>IF('Afrap. dec21-feb22'!J462="Funktionær",0.75,0.9)</f>
        <v>0.9</v>
      </c>
      <c r="E460" s="16"/>
      <c r="J460" s="96" t="str">
        <f t="shared" si="14"/>
        <v/>
      </c>
      <c r="K460" s="29" t="str">
        <f t="shared" si="15"/>
        <v/>
      </c>
    </row>
    <row r="461" spans="1:11" x14ac:dyDescent="0.25">
      <c r="A461" s="15" t="str">
        <f>'Afrap. dec21-feb22'!A463</f>
        <v/>
      </c>
      <c r="B461" s="78" t="str">
        <f>IF(ISBLANK('Afrap. dec21-feb22'!B463),"",'Afrap. dec21-feb22'!B463)</f>
        <v/>
      </c>
      <c r="C461" s="78" t="str">
        <f>IF(ISBLANK('Afrap. dec21-feb22'!C463),"",'Afrap. dec21-feb22'!C463)</f>
        <v/>
      </c>
      <c r="D461" s="20">
        <f>IF('Afrap. dec21-feb22'!J463="Funktionær",0.75,0.9)</f>
        <v>0.9</v>
      </c>
      <c r="E461" s="16"/>
      <c r="J461" s="96" t="str">
        <f t="shared" si="14"/>
        <v/>
      </c>
      <c r="K461" s="29" t="str">
        <f t="shared" si="15"/>
        <v/>
      </c>
    </row>
    <row r="462" spans="1:11" x14ac:dyDescent="0.25">
      <c r="A462" s="15" t="str">
        <f>'Afrap. dec21-feb22'!A464</f>
        <v/>
      </c>
      <c r="B462" s="78" t="str">
        <f>IF(ISBLANK('Afrap. dec21-feb22'!B464),"",'Afrap. dec21-feb22'!B464)</f>
        <v/>
      </c>
      <c r="C462" s="78" t="str">
        <f>IF(ISBLANK('Afrap. dec21-feb22'!C464),"",'Afrap. dec21-feb22'!C464)</f>
        <v/>
      </c>
      <c r="D462" s="20">
        <f>IF('Afrap. dec21-feb22'!J464="Funktionær",0.75,0.9)</f>
        <v>0.9</v>
      </c>
      <c r="E462" s="16"/>
      <c r="J462" s="96" t="str">
        <f t="shared" si="14"/>
        <v/>
      </c>
      <c r="K462" s="29" t="str">
        <f t="shared" si="15"/>
        <v/>
      </c>
    </row>
    <row r="463" spans="1:11" x14ac:dyDescent="0.25">
      <c r="A463" s="15" t="str">
        <f>'Afrap. dec21-feb22'!A465</f>
        <v/>
      </c>
      <c r="B463" s="78" t="str">
        <f>IF(ISBLANK('Afrap. dec21-feb22'!B465),"",'Afrap. dec21-feb22'!B465)</f>
        <v/>
      </c>
      <c r="C463" s="78" t="str">
        <f>IF(ISBLANK('Afrap. dec21-feb22'!C465),"",'Afrap. dec21-feb22'!C465)</f>
        <v/>
      </c>
      <c r="D463" s="20">
        <f>IF('Afrap. dec21-feb22'!J465="Funktionær",0.75,0.9)</f>
        <v>0.9</v>
      </c>
      <c r="E463" s="16"/>
      <c r="J463" s="96" t="str">
        <f t="shared" si="14"/>
        <v/>
      </c>
      <c r="K463" s="29" t="str">
        <f t="shared" si="15"/>
        <v/>
      </c>
    </row>
    <row r="464" spans="1:11" x14ac:dyDescent="0.25">
      <c r="A464" s="15" t="str">
        <f>'Afrap. dec21-feb22'!A466</f>
        <v/>
      </c>
      <c r="B464" s="78" t="str">
        <f>IF(ISBLANK('Afrap. dec21-feb22'!B466),"",'Afrap. dec21-feb22'!B466)</f>
        <v/>
      </c>
      <c r="C464" s="78" t="str">
        <f>IF(ISBLANK('Afrap. dec21-feb22'!C466),"",'Afrap. dec21-feb22'!C466)</f>
        <v/>
      </c>
      <c r="D464" s="20">
        <f>IF('Afrap. dec21-feb22'!J466="Funktionær",0.75,0.9)</f>
        <v>0.9</v>
      </c>
      <c r="E464" s="16"/>
      <c r="J464" s="96" t="str">
        <f t="shared" si="14"/>
        <v/>
      </c>
      <c r="K464" s="29" t="str">
        <f t="shared" si="15"/>
        <v/>
      </c>
    </row>
    <row r="465" spans="1:11" x14ac:dyDescent="0.25">
      <c r="A465" s="15" t="str">
        <f>'Afrap. dec21-feb22'!A467</f>
        <v/>
      </c>
      <c r="B465" s="78" t="str">
        <f>IF(ISBLANK('Afrap. dec21-feb22'!B467),"",'Afrap. dec21-feb22'!B467)</f>
        <v/>
      </c>
      <c r="C465" s="78" t="str">
        <f>IF(ISBLANK('Afrap. dec21-feb22'!C467),"",'Afrap. dec21-feb22'!C467)</f>
        <v/>
      </c>
      <c r="D465" s="20">
        <f>IF('Afrap. dec21-feb22'!J467="Funktionær",0.75,0.9)</f>
        <v>0.9</v>
      </c>
      <c r="E465" s="16"/>
      <c r="J465" s="96" t="str">
        <f t="shared" si="14"/>
        <v/>
      </c>
      <c r="K465" s="29" t="str">
        <f t="shared" si="15"/>
        <v/>
      </c>
    </row>
    <row r="466" spans="1:11" x14ac:dyDescent="0.25">
      <c r="A466" s="15" t="str">
        <f>'Afrap. dec21-feb22'!A468</f>
        <v/>
      </c>
      <c r="B466" s="78" t="str">
        <f>IF(ISBLANK('Afrap. dec21-feb22'!B468),"",'Afrap. dec21-feb22'!B468)</f>
        <v/>
      </c>
      <c r="C466" s="78" t="str">
        <f>IF(ISBLANK('Afrap. dec21-feb22'!C468),"",'Afrap. dec21-feb22'!C468)</f>
        <v/>
      </c>
      <c r="D466" s="20">
        <f>IF('Afrap. dec21-feb22'!J468="Funktionær",0.75,0.9)</f>
        <v>0.9</v>
      </c>
      <c r="E466" s="16"/>
      <c r="J466" s="96" t="str">
        <f t="shared" si="14"/>
        <v/>
      </c>
      <c r="K466" s="29" t="str">
        <f t="shared" si="15"/>
        <v/>
      </c>
    </row>
    <row r="467" spans="1:11" x14ac:dyDescent="0.25">
      <c r="A467" s="15" t="str">
        <f>'Afrap. dec21-feb22'!A469</f>
        <v/>
      </c>
      <c r="B467" s="78" t="str">
        <f>IF(ISBLANK('Afrap. dec21-feb22'!B469),"",'Afrap. dec21-feb22'!B469)</f>
        <v/>
      </c>
      <c r="C467" s="78" t="str">
        <f>IF(ISBLANK('Afrap. dec21-feb22'!C469),"",'Afrap. dec21-feb22'!C469)</f>
        <v/>
      </c>
      <c r="D467" s="20">
        <f>IF('Afrap. dec21-feb22'!J469="Funktionær",0.75,0.9)</f>
        <v>0.9</v>
      </c>
      <c r="E467" s="16"/>
      <c r="J467" s="96" t="str">
        <f t="shared" si="14"/>
        <v/>
      </c>
      <c r="K467" s="29" t="str">
        <f t="shared" si="15"/>
        <v/>
      </c>
    </row>
    <row r="468" spans="1:11" x14ac:dyDescent="0.25">
      <c r="A468" s="15" t="str">
        <f>'Afrap. dec21-feb22'!A470</f>
        <v/>
      </c>
      <c r="B468" s="78" t="str">
        <f>IF(ISBLANK('Afrap. dec21-feb22'!B470),"",'Afrap. dec21-feb22'!B470)</f>
        <v/>
      </c>
      <c r="C468" s="78" t="str">
        <f>IF(ISBLANK('Afrap. dec21-feb22'!C470),"",'Afrap. dec21-feb22'!C470)</f>
        <v/>
      </c>
      <c r="D468" s="20">
        <f>IF('Afrap. dec21-feb22'!J470="Funktionær",0.75,0.9)</f>
        <v>0.9</v>
      </c>
      <c r="E468" s="16"/>
      <c r="J468" s="96" t="str">
        <f t="shared" si="14"/>
        <v/>
      </c>
      <c r="K468" s="29" t="str">
        <f t="shared" si="15"/>
        <v/>
      </c>
    </row>
    <row r="469" spans="1:11" x14ac:dyDescent="0.25">
      <c r="A469" s="15" t="str">
        <f>'Afrap. dec21-feb22'!A471</f>
        <v/>
      </c>
      <c r="B469" s="78" t="str">
        <f>IF(ISBLANK('Afrap. dec21-feb22'!B471),"",'Afrap. dec21-feb22'!B471)</f>
        <v/>
      </c>
      <c r="C469" s="78" t="str">
        <f>IF(ISBLANK('Afrap. dec21-feb22'!C471),"",'Afrap. dec21-feb22'!C471)</f>
        <v/>
      </c>
      <c r="D469" s="20">
        <f>IF('Afrap. dec21-feb22'!J471="Funktionær",0.75,0.9)</f>
        <v>0.9</v>
      </c>
      <c r="E469" s="16"/>
      <c r="J469" s="96" t="str">
        <f t="shared" si="14"/>
        <v/>
      </c>
      <c r="K469" s="29" t="str">
        <f t="shared" si="15"/>
        <v/>
      </c>
    </row>
    <row r="470" spans="1:11" x14ac:dyDescent="0.25">
      <c r="A470" s="15" t="str">
        <f>'Afrap. dec21-feb22'!A472</f>
        <v/>
      </c>
      <c r="B470" s="78" t="str">
        <f>IF(ISBLANK('Afrap. dec21-feb22'!B472),"",'Afrap. dec21-feb22'!B472)</f>
        <v/>
      </c>
      <c r="C470" s="78" t="str">
        <f>IF(ISBLANK('Afrap. dec21-feb22'!C472),"",'Afrap. dec21-feb22'!C472)</f>
        <v/>
      </c>
      <c r="D470" s="20">
        <f>IF('Afrap. dec21-feb22'!J472="Funktionær",0.75,0.9)</f>
        <v>0.9</v>
      </c>
      <c r="E470" s="16"/>
      <c r="J470" s="96" t="str">
        <f t="shared" si="14"/>
        <v/>
      </c>
      <c r="K470" s="29" t="str">
        <f t="shared" si="15"/>
        <v/>
      </c>
    </row>
    <row r="471" spans="1:11" x14ac:dyDescent="0.25">
      <c r="A471" s="15" t="str">
        <f>'Afrap. dec21-feb22'!A473</f>
        <v/>
      </c>
      <c r="B471" s="78" t="str">
        <f>IF(ISBLANK('Afrap. dec21-feb22'!B473),"",'Afrap. dec21-feb22'!B473)</f>
        <v/>
      </c>
      <c r="C471" s="78" t="str">
        <f>IF(ISBLANK('Afrap. dec21-feb22'!C473),"",'Afrap. dec21-feb22'!C473)</f>
        <v/>
      </c>
      <c r="D471" s="20">
        <f>IF('Afrap. dec21-feb22'!J473="Funktionær",0.75,0.9)</f>
        <v>0.9</v>
      </c>
      <c r="E471" s="16"/>
      <c r="J471" s="96" t="str">
        <f t="shared" si="14"/>
        <v/>
      </c>
      <c r="K471" s="29" t="str">
        <f t="shared" si="15"/>
        <v/>
      </c>
    </row>
    <row r="472" spans="1:11" x14ac:dyDescent="0.25">
      <c r="A472" s="15" t="str">
        <f>'Afrap. dec21-feb22'!A474</f>
        <v/>
      </c>
      <c r="B472" s="78" t="str">
        <f>IF(ISBLANK('Afrap. dec21-feb22'!B474),"",'Afrap. dec21-feb22'!B474)</f>
        <v/>
      </c>
      <c r="C472" s="78" t="str">
        <f>IF(ISBLANK('Afrap. dec21-feb22'!C474),"",'Afrap. dec21-feb22'!C474)</f>
        <v/>
      </c>
      <c r="D472" s="20">
        <f>IF('Afrap. dec21-feb22'!J474="Funktionær",0.75,0.9)</f>
        <v>0.9</v>
      </c>
      <c r="E472" s="16"/>
      <c r="J472" s="96" t="str">
        <f t="shared" si="14"/>
        <v/>
      </c>
      <c r="K472" s="29" t="str">
        <f t="shared" si="15"/>
        <v/>
      </c>
    </row>
    <row r="473" spans="1:11" x14ac:dyDescent="0.25">
      <c r="A473" s="15" t="str">
        <f>'Afrap. dec21-feb22'!A475</f>
        <v/>
      </c>
      <c r="B473" s="78" t="str">
        <f>IF(ISBLANK('Afrap. dec21-feb22'!B475),"",'Afrap. dec21-feb22'!B475)</f>
        <v/>
      </c>
      <c r="C473" s="78" t="str">
        <f>IF(ISBLANK('Afrap. dec21-feb22'!C475),"",'Afrap. dec21-feb22'!C475)</f>
        <v/>
      </c>
      <c r="D473" s="20">
        <f>IF('Afrap. dec21-feb22'!J475="Funktionær",0.75,0.9)</f>
        <v>0.9</v>
      </c>
      <c r="E473" s="16"/>
      <c r="J473" s="96" t="str">
        <f t="shared" si="14"/>
        <v/>
      </c>
      <c r="K473" s="29" t="str">
        <f t="shared" si="15"/>
        <v/>
      </c>
    </row>
    <row r="474" spans="1:11" x14ac:dyDescent="0.25">
      <c r="A474" s="15" t="str">
        <f>'Afrap. dec21-feb22'!A476</f>
        <v/>
      </c>
      <c r="B474" s="78" t="str">
        <f>IF(ISBLANK('Afrap. dec21-feb22'!B476),"",'Afrap. dec21-feb22'!B476)</f>
        <v/>
      </c>
      <c r="C474" s="78" t="str">
        <f>IF(ISBLANK('Afrap. dec21-feb22'!C476),"",'Afrap. dec21-feb22'!C476)</f>
        <v/>
      </c>
      <c r="D474" s="20">
        <f>IF('Afrap. dec21-feb22'!J476="Funktionær",0.75,0.9)</f>
        <v>0.9</v>
      </c>
      <c r="E474" s="16"/>
      <c r="J474" s="96" t="str">
        <f t="shared" si="14"/>
        <v/>
      </c>
      <c r="K474" s="29" t="str">
        <f t="shared" si="15"/>
        <v/>
      </c>
    </row>
    <row r="475" spans="1:11" x14ac:dyDescent="0.25">
      <c r="A475" s="15" t="str">
        <f>'Afrap. dec21-feb22'!A477</f>
        <v/>
      </c>
      <c r="B475" s="78" t="str">
        <f>IF(ISBLANK('Afrap. dec21-feb22'!B477),"",'Afrap. dec21-feb22'!B477)</f>
        <v/>
      </c>
      <c r="C475" s="78" t="str">
        <f>IF(ISBLANK('Afrap. dec21-feb22'!C477),"",'Afrap. dec21-feb22'!C477)</f>
        <v/>
      </c>
      <c r="D475" s="20">
        <f>IF('Afrap. dec21-feb22'!J477="Funktionær",0.75,0.9)</f>
        <v>0.9</v>
      </c>
      <c r="E475" s="16"/>
      <c r="J475" s="96" t="str">
        <f t="shared" si="14"/>
        <v/>
      </c>
      <c r="K475" s="29" t="str">
        <f t="shared" si="15"/>
        <v/>
      </c>
    </row>
    <row r="476" spans="1:11" x14ac:dyDescent="0.25">
      <c r="A476" s="15" t="str">
        <f>'Afrap. dec21-feb22'!A478</f>
        <v/>
      </c>
      <c r="B476" s="78" t="str">
        <f>IF(ISBLANK('Afrap. dec21-feb22'!B478),"",'Afrap. dec21-feb22'!B478)</f>
        <v/>
      </c>
      <c r="C476" s="78" t="str">
        <f>IF(ISBLANK('Afrap. dec21-feb22'!C478),"",'Afrap. dec21-feb22'!C478)</f>
        <v/>
      </c>
      <c r="D476" s="20">
        <f>IF('Afrap. dec21-feb22'!J478="Funktionær",0.75,0.9)</f>
        <v>0.9</v>
      </c>
      <c r="E476" s="16"/>
      <c r="J476" s="96" t="str">
        <f t="shared" si="14"/>
        <v/>
      </c>
      <c r="K476" s="29" t="str">
        <f t="shared" si="15"/>
        <v/>
      </c>
    </row>
    <row r="477" spans="1:11" x14ac:dyDescent="0.25">
      <c r="A477" s="15" t="str">
        <f>'Afrap. dec21-feb22'!A479</f>
        <v/>
      </c>
      <c r="B477" s="78" t="str">
        <f>IF(ISBLANK('Afrap. dec21-feb22'!B479),"",'Afrap. dec21-feb22'!B479)</f>
        <v/>
      </c>
      <c r="C477" s="78" t="str">
        <f>IF(ISBLANK('Afrap. dec21-feb22'!C479),"",'Afrap. dec21-feb22'!C479)</f>
        <v/>
      </c>
      <c r="D477" s="20">
        <f>IF('Afrap. dec21-feb22'!J479="Funktionær",0.75,0.9)</f>
        <v>0.9</v>
      </c>
      <c r="E477" s="16"/>
      <c r="J477" s="96" t="str">
        <f t="shared" si="14"/>
        <v/>
      </c>
      <c r="K477" s="29" t="str">
        <f t="shared" si="15"/>
        <v/>
      </c>
    </row>
    <row r="478" spans="1:11" x14ac:dyDescent="0.25">
      <c r="A478" s="15" t="str">
        <f>'Afrap. dec21-feb22'!A480</f>
        <v/>
      </c>
      <c r="B478" s="78" t="str">
        <f>IF(ISBLANK('Afrap. dec21-feb22'!B480),"",'Afrap. dec21-feb22'!B480)</f>
        <v/>
      </c>
      <c r="C478" s="78" t="str">
        <f>IF(ISBLANK('Afrap. dec21-feb22'!C480),"",'Afrap. dec21-feb22'!C480)</f>
        <v/>
      </c>
      <c r="D478" s="20">
        <f>IF('Afrap. dec21-feb22'!J480="Funktionær",0.75,0.9)</f>
        <v>0.9</v>
      </c>
      <c r="E478" s="16"/>
      <c r="J478" s="96" t="str">
        <f t="shared" si="14"/>
        <v/>
      </c>
      <c r="K478" s="29" t="str">
        <f t="shared" si="15"/>
        <v/>
      </c>
    </row>
    <row r="479" spans="1:11" x14ac:dyDescent="0.25">
      <c r="A479" s="15" t="str">
        <f>'Afrap. dec21-feb22'!A481</f>
        <v/>
      </c>
      <c r="B479" s="78" t="str">
        <f>IF(ISBLANK('Afrap. dec21-feb22'!B481),"",'Afrap. dec21-feb22'!B481)</f>
        <v/>
      </c>
      <c r="C479" s="78" t="str">
        <f>IF(ISBLANK('Afrap. dec21-feb22'!C481),"",'Afrap. dec21-feb22'!C481)</f>
        <v/>
      </c>
      <c r="D479" s="20">
        <f>IF('Afrap. dec21-feb22'!J481="Funktionær",0.75,0.9)</f>
        <v>0.9</v>
      </c>
      <c r="E479" s="16"/>
      <c r="J479" s="96" t="str">
        <f t="shared" si="14"/>
        <v/>
      </c>
      <c r="K479" s="29" t="str">
        <f t="shared" si="15"/>
        <v/>
      </c>
    </row>
    <row r="480" spans="1:11" x14ac:dyDescent="0.25">
      <c r="A480" s="15" t="str">
        <f>'Afrap. dec21-feb22'!A482</f>
        <v/>
      </c>
      <c r="B480" s="78" t="str">
        <f>IF(ISBLANK('Afrap. dec21-feb22'!B482),"",'Afrap. dec21-feb22'!B482)</f>
        <v/>
      </c>
      <c r="C480" s="78" t="str">
        <f>IF(ISBLANK('Afrap. dec21-feb22'!C482),"",'Afrap. dec21-feb22'!C482)</f>
        <v/>
      </c>
      <c r="D480" s="20">
        <f>IF('Afrap. dec21-feb22'!J482="Funktionær",0.75,0.9)</f>
        <v>0.9</v>
      </c>
      <c r="E480" s="16"/>
      <c r="J480" s="96" t="str">
        <f t="shared" si="14"/>
        <v/>
      </c>
      <c r="K480" s="29" t="str">
        <f t="shared" si="15"/>
        <v/>
      </c>
    </row>
    <row r="481" spans="1:11" x14ac:dyDescent="0.25">
      <c r="A481" s="15" t="str">
        <f>'Afrap. dec21-feb22'!A483</f>
        <v/>
      </c>
      <c r="B481" s="78" t="str">
        <f>IF(ISBLANK('Afrap. dec21-feb22'!B483),"",'Afrap. dec21-feb22'!B483)</f>
        <v/>
      </c>
      <c r="C481" s="78" t="str">
        <f>IF(ISBLANK('Afrap. dec21-feb22'!C483),"",'Afrap. dec21-feb22'!C483)</f>
        <v/>
      </c>
      <c r="D481" s="20">
        <f>IF('Afrap. dec21-feb22'!J483="Funktionær",0.75,0.9)</f>
        <v>0.9</v>
      </c>
      <c r="E481" s="16"/>
      <c r="J481" s="96" t="str">
        <f t="shared" si="14"/>
        <v/>
      </c>
      <c r="K481" s="29" t="str">
        <f t="shared" si="15"/>
        <v/>
      </c>
    </row>
    <row r="482" spans="1:11" x14ac:dyDescent="0.25">
      <c r="A482" s="15" t="str">
        <f>'Afrap. dec21-feb22'!A484</f>
        <v/>
      </c>
      <c r="B482" s="78" t="str">
        <f>IF(ISBLANK('Afrap. dec21-feb22'!B484),"",'Afrap. dec21-feb22'!B484)</f>
        <v/>
      </c>
      <c r="C482" s="78" t="str">
        <f>IF(ISBLANK('Afrap. dec21-feb22'!C484),"",'Afrap. dec21-feb22'!C484)</f>
        <v/>
      </c>
      <c r="D482" s="20">
        <f>IF('Afrap. dec21-feb22'!J484="Funktionær",0.75,0.9)</f>
        <v>0.9</v>
      </c>
      <c r="E482" s="16"/>
      <c r="J482" s="96" t="str">
        <f t="shared" si="14"/>
        <v/>
      </c>
      <c r="K482" s="29" t="str">
        <f t="shared" si="15"/>
        <v/>
      </c>
    </row>
    <row r="483" spans="1:11" x14ac:dyDescent="0.25">
      <c r="A483" s="15" t="str">
        <f>'Afrap. dec21-feb22'!A485</f>
        <v/>
      </c>
      <c r="B483" s="78" t="str">
        <f>IF(ISBLANK('Afrap. dec21-feb22'!B485),"",'Afrap. dec21-feb22'!B485)</f>
        <v/>
      </c>
      <c r="C483" s="78" t="str">
        <f>IF(ISBLANK('Afrap. dec21-feb22'!C485),"",'Afrap. dec21-feb22'!C485)</f>
        <v/>
      </c>
      <c r="D483" s="20">
        <f>IF('Afrap. dec21-feb22'!J485="Funktionær",0.75,0.9)</f>
        <v>0.9</v>
      </c>
      <c r="E483" s="16"/>
      <c r="J483" s="96" t="str">
        <f t="shared" si="14"/>
        <v/>
      </c>
      <c r="K483" s="29" t="str">
        <f t="shared" si="15"/>
        <v/>
      </c>
    </row>
    <row r="484" spans="1:11" x14ac:dyDescent="0.25">
      <c r="A484" s="15" t="str">
        <f>'Afrap. dec21-feb22'!A486</f>
        <v/>
      </c>
      <c r="B484" s="78" t="str">
        <f>IF(ISBLANK('Afrap. dec21-feb22'!B486),"",'Afrap. dec21-feb22'!B486)</f>
        <v/>
      </c>
      <c r="C484" s="78" t="str">
        <f>IF(ISBLANK('Afrap. dec21-feb22'!C486),"",'Afrap. dec21-feb22'!C486)</f>
        <v/>
      </c>
      <c r="D484" s="20">
        <f>IF('Afrap. dec21-feb22'!J486="Funktionær",0.75,0.9)</f>
        <v>0.9</v>
      </c>
      <c r="E484" s="16"/>
      <c r="J484" s="96" t="str">
        <f t="shared" si="14"/>
        <v/>
      </c>
      <c r="K484" s="29" t="str">
        <f t="shared" si="15"/>
        <v/>
      </c>
    </row>
    <row r="485" spans="1:11" x14ac:dyDescent="0.25">
      <c r="A485" s="15" t="str">
        <f>'Afrap. dec21-feb22'!A487</f>
        <v/>
      </c>
      <c r="B485" s="78" t="str">
        <f>IF(ISBLANK('Afrap. dec21-feb22'!B487),"",'Afrap. dec21-feb22'!B487)</f>
        <v/>
      </c>
      <c r="C485" s="78" t="str">
        <f>IF(ISBLANK('Afrap. dec21-feb22'!C487),"",'Afrap. dec21-feb22'!C487)</f>
        <v/>
      </c>
      <c r="D485" s="20">
        <f>IF('Afrap. dec21-feb22'!J487="Funktionær",0.75,0.9)</f>
        <v>0.9</v>
      </c>
      <c r="E485" s="16"/>
      <c r="J485" s="96" t="str">
        <f t="shared" si="14"/>
        <v/>
      </c>
      <c r="K485" s="29" t="str">
        <f t="shared" si="15"/>
        <v/>
      </c>
    </row>
    <row r="486" spans="1:11" x14ac:dyDescent="0.25">
      <c r="A486" s="15" t="str">
        <f>'Afrap. dec21-feb22'!A488</f>
        <v/>
      </c>
      <c r="B486" s="78" t="str">
        <f>IF(ISBLANK('Afrap. dec21-feb22'!B488),"",'Afrap. dec21-feb22'!B488)</f>
        <v/>
      </c>
      <c r="C486" s="78" t="str">
        <f>IF(ISBLANK('Afrap. dec21-feb22'!C488),"",'Afrap. dec21-feb22'!C488)</f>
        <v/>
      </c>
      <c r="D486" s="20">
        <f>IF('Afrap. dec21-feb22'!J488="Funktionær",0.75,0.9)</f>
        <v>0.9</v>
      </c>
      <c r="E486" s="16"/>
      <c r="J486" s="96" t="str">
        <f t="shared" si="14"/>
        <v/>
      </c>
      <c r="K486" s="29" t="str">
        <f t="shared" si="15"/>
        <v/>
      </c>
    </row>
    <row r="487" spans="1:11" x14ac:dyDescent="0.25">
      <c r="A487" s="15" t="str">
        <f>'Afrap. dec21-feb22'!A489</f>
        <v/>
      </c>
      <c r="B487" s="78" t="str">
        <f>IF(ISBLANK('Afrap. dec21-feb22'!B489),"",'Afrap. dec21-feb22'!B489)</f>
        <v/>
      </c>
      <c r="C487" s="78" t="str">
        <f>IF(ISBLANK('Afrap. dec21-feb22'!C489),"",'Afrap. dec21-feb22'!C489)</f>
        <v/>
      </c>
      <c r="D487" s="20">
        <f>IF('Afrap. dec21-feb22'!J489="Funktionær",0.75,0.9)</f>
        <v>0.9</v>
      </c>
      <c r="E487" s="16"/>
      <c r="J487" s="96" t="str">
        <f t="shared" si="14"/>
        <v/>
      </c>
      <c r="K487" s="29" t="str">
        <f t="shared" si="15"/>
        <v/>
      </c>
    </row>
    <row r="488" spans="1:11" x14ac:dyDescent="0.25">
      <c r="A488" s="15" t="str">
        <f>'Afrap. dec21-feb22'!A490</f>
        <v/>
      </c>
      <c r="B488" s="78" t="str">
        <f>IF(ISBLANK('Afrap. dec21-feb22'!B490),"",'Afrap. dec21-feb22'!B490)</f>
        <v/>
      </c>
      <c r="C488" s="78" t="str">
        <f>IF(ISBLANK('Afrap. dec21-feb22'!C490),"",'Afrap. dec21-feb22'!C490)</f>
        <v/>
      </c>
      <c r="D488" s="20">
        <f>IF('Afrap. dec21-feb22'!J490="Funktionær",0.75,0.9)</f>
        <v>0.9</v>
      </c>
      <c r="E488" s="16"/>
      <c r="J488" s="96" t="str">
        <f t="shared" si="14"/>
        <v/>
      </c>
      <c r="K488" s="29" t="str">
        <f t="shared" si="15"/>
        <v/>
      </c>
    </row>
    <row r="489" spans="1:11" x14ac:dyDescent="0.25">
      <c r="A489" s="15" t="str">
        <f>'Afrap. dec21-feb22'!A491</f>
        <v/>
      </c>
      <c r="B489" s="78" t="str">
        <f>IF(ISBLANK('Afrap. dec21-feb22'!B491),"",'Afrap. dec21-feb22'!B491)</f>
        <v/>
      </c>
      <c r="C489" s="78" t="str">
        <f>IF(ISBLANK('Afrap. dec21-feb22'!C491),"",'Afrap. dec21-feb22'!C491)</f>
        <v/>
      </c>
      <c r="D489" s="20">
        <f>IF('Afrap. dec21-feb22'!J491="Funktionær",0.75,0.9)</f>
        <v>0.9</v>
      </c>
      <c r="E489" s="16"/>
      <c r="J489" s="96" t="str">
        <f t="shared" si="14"/>
        <v/>
      </c>
      <c r="K489" s="29" t="str">
        <f t="shared" si="15"/>
        <v/>
      </c>
    </row>
    <row r="490" spans="1:11" x14ac:dyDescent="0.25">
      <c r="A490" s="15" t="str">
        <f>'Afrap. dec21-feb22'!A492</f>
        <v/>
      </c>
      <c r="B490" s="78" t="str">
        <f>IF(ISBLANK('Afrap. dec21-feb22'!B492),"",'Afrap. dec21-feb22'!B492)</f>
        <v/>
      </c>
      <c r="C490" s="78" t="str">
        <f>IF(ISBLANK('Afrap. dec21-feb22'!C492),"",'Afrap. dec21-feb22'!C492)</f>
        <v/>
      </c>
      <c r="D490" s="20">
        <f>IF('Afrap. dec21-feb22'!J492="Funktionær",0.75,0.9)</f>
        <v>0.9</v>
      </c>
      <c r="E490" s="16"/>
      <c r="J490" s="96" t="str">
        <f t="shared" si="14"/>
        <v/>
      </c>
      <c r="K490" s="29" t="str">
        <f t="shared" si="15"/>
        <v/>
      </c>
    </row>
    <row r="491" spans="1:11" x14ac:dyDescent="0.25">
      <c r="A491" s="15" t="str">
        <f>'Afrap. dec21-feb22'!A493</f>
        <v/>
      </c>
      <c r="B491" s="78" t="str">
        <f>IF(ISBLANK('Afrap. dec21-feb22'!B493),"",'Afrap. dec21-feb22'!B493)</f>
        <v/>
      </c>
      <c r="C491" s="78" t="str">
        <f>IF(ISBLANK('Afrap. dec21-feb22'!C493),"",'Afrap. dec21-feb22'!C493)</f>
        <v/>
      </c>
      <c r="D491" s="20">
        <f>IF('Afrap. dec21-feb22'!J493="Funktionær",0.75,0.9)</f>
        <v>0.9</v>
      </c>
      <c r="E491" s="16"/>
      <c r="J491" s="96" t="str">
        <f t="shared" si="14"/>
        <v/>
      </c>
      <c r="K491" s="29" t="str">
        <f t="shared" si="15"/>
        <v/>
      </c>
    </row>
    <row r="492" spans="1:11" x14ac:dyDescent="0.25">
      <c r="A492" s="15" t="str">
        <f>'Afrap. dec21-feb22'!A494</f>
        <v/>
      </c>
      <c r="B492" s="78" t="str">
        <f>IF(ISBLANK('Afrap. dec21-feb22'!B494),"",'Afrap. dec21-feb22'!B494)</f>
        <v/>
      </c>
      <c r="C492" s="78" t="str">
        <f>IF(ISBLANK('Afrap. dec21-feb22'!C494),"",'Afrap. dec21-feb22'!C494)</f>
        <v/>
      </c>
      <c r="D492" s="20">
        <f>IF('Afrap. dec21-feb22'!J494="Funktionær",0.75,0.9)</f>
        <v>0.9</v>
      </c>
      <c r="E492" s="16"/>
      <c r="J492" s="96" t="str">
        <f t="shared" si="14"/>
        <v/>
      </c>
      <c r="K492" s="29" t="str">
        <f t="shared" si="15"/>
        <v/>
      </c>
    </row>
    <row r="493" spans="1:11" x14ac:dyDescent="0.25">
      <c r="A493" s="15" t="str">
        <f>'Afrap. dec21-feb22'!A495</f>
        <v/>
      </c>
      <c r="B493" s="78" t="str">
        <f>IF(ISBLANK('Afrap. dec21-feb22'!B495),"",'Afrap. dec21-feb22'!B495)</f>
        <v/>
      </c>
      <c r="C493" s="78" t="str">
        <f>IF(ISBLANK('Afrap. dec21-feb22'!C495),"",'Afrap. dec21-feb22'!C495)</f>
        <v/>
      </c>
      <c r="D493" s="20">
        <f>IF('Afrap. dec21-feb22'!J495="Funktionær",0.75,0.9)</f>
        <v>0.9</v>
      </c>
      <c r="E493" s="16"/>
      <c r="J493" s="96" t="str">
        <f t="shared" si="14"/>
        <v/>
      </c>
      <c r="K493" s="29" t="str">
        <f t="shared" si="15"/>
        <v/>
      </c>
    </row>
    <row r="494" spans="1:11" x14ac:dyDescent="0.25">
      <c r="A494" s="15" t="str">
        <f>'Afrap. dec21-feb22'!A496</f>
        <v/>
      </c>
      <c r="B494" s="78" t="str">
        <f>IF(ISBLANK('Afrap. dec21-feb22'!B496),"",'Afrap. dec21-feb22'!B496)</f>
        <v/>
      </c>
      <c r="C494" s="78" t="str">
        <f>IF(ISBLANK('Afrap. dec21-feb22'!C496),"",'Afrap. dec21-feb22'!C496)</f>
        <v/>
      </c>
      <c r="D494" s="20">
        <f>IF('Afrap. dec21-feb22'!J496="Funktionær",0.75,0.9)</f>
        <v>0.9</v>
      </c>
      <c r="E494" s="16"/>
      <c r="J494" s="96" t="str">
        <f t="shared" si="14"/>
        <v/>
      </c>
      <c r="K494" s="29" t="str">
        <f t="shared" si="15"/>
        <v/>
      </c>
    </row>
    <row r="495" spans="1:11" x14ac:dyDescent="0.25">
      <c r="A495" s="15" t="str">
        <f>'Afrap. dec21-feb22'!A497</f>
        <v/>
      </c>
      <c r="B495" s="78" t="str">
        <f>IF(ISBLANK('Afrap. dec21-feb22'!B497),"",'Afrap. dec21-feb22'!B497)</f>
        <v/>
      </c>
      <c r="C495" s="78" t="str">
        <f>IF(ISBLANK('Afrap. dec21-feb22'!C497),"",'Afrap. dec21-feb22'!C497)</f>
        <v/>
      </c>
      <c r="D495" s="20">
        <f>IF('Afrap. dec21-feb22'!J497="Funktionær",0.75,0.9)</f>
        <v>0.9</v>
      </c>
      <c r="E495" s="16"/>
      <c r="J495" s="96" t="str">
        <f t="shared" si="14"/>
        <v/>
      </c>
      <c r="K495" s="29" t="str">
        <f t="shared" si="15"/>
        <v/>
      </c>
    </row>
    <row r="496" spans="1:11" x14ac:dyDescent="0.25">
      <c r="A496" s="15" t="str">
        <f>'Afrap. dec21-feb22'!A498</f>
        <v/>
      </c>
      <c r="B496" s="78" t="str">
        <f>IF(ISBLANK('Afrap. dec21-feb22'!B498),"",'Afrap. dec21-feb22'!B498)</f>
        <v/>
      </c>
      <c r="C496" s="78" t="str">
        <f>IF(ISBLANK('Afrap. dec21-feb22'!C498),"",'Afrap. dec21-feb22'!C498)</f>
        <v/>
      </c>
      <c r="D496" s="20">
        <f>IF('Afrap. dec21-feb22'!J498="Funktionær",0.75,0.9)</f>
        <v>0.9</v>
      </c>
      <c r="E496" s="16"/>
      <c r="J496" s="96" t="str">
        <f t="shared" si="14"/>
        <v/>
      </c>
      <c r="K496" s="29" t="str">
        <f t="shared" si="15"/>
        <v/>
      </c>
    </row>
    <row r="497" spans="1:11" x14ac:dyDescent="0.25">
      <c r="A497" s="15" t="str">
        <f>'Afrap. dec21-feb22'!A499</f>
        <v/>
      </c>
      <c r="B497" s="78" t="str">
        <f>IF(ISBLANK('Afrap. dec21-feb22'!B499),"",'Afrap. dec21-feb22'!B499)</f>
        <v/>
      </c>
      <c r="C497" s="78" t="str">
        <f>IF(ISBLANK('Afrap. dec21-feb22'!C499),"",'Afrap. dec21-feb22'!C499)</f>
        <v/>
      </c>
      <c r="D497" s="20">
        <f>IF('Afrap. dec21-feb22'!J499="Funktionær",0.75,0.9)</f>
        <v>0.9</v>
      </c>
      <c r="E497" s="16"/>
      <c r="J497" s="96" t="str">
        <f t="shared" si="14"/>
        <v/>
      </c>
      <c r="K497" s="29" t="str">
        <f t="shared" si="15"/>
        <v/>
      </c>
    </row>
    <row r="498" spans="1:11" x14ac:dyDescent="0.25">
      <c r="A498" s="15" t="str">
        <f>'Afrap. dec21-feb22'!A500</f>
        <v/>
      </c>
      <c r="B498" s="78" t="str">
        <f>IF(ISBLANK('Afrap. dec21-feb22'!B500),"",'Afrap. dec21-feb22'!B500)</f>
        <v/>
      </c>
      <c r="C498" s="78" t="str">
        <f>IF(ISBLANK('Afrap. dec21-feb22'!C500),"",'Afrap. dec21-feb22'!C500)</f>
        <v/>
      </c>
      <c r="D498" s="20">
        <f>IF('Afrap. dec21-feb22'!J500="Funktionær",0.75,0.9)</f>
        <v>0.9</v>
      </c>
      <c r="E498" s="16"/>
      <c r="J498" s="96" t="str">
        <f t="shared" si="14"/>
        <v/>
      </c>
      <c r="K498" s="29" t="str">
        <f t="shared" si="15"/>
        <v/>
      </c>
    </row>
    <row r="499" spans="1:11" x14ac:dyDescent="0.25">
      <c r="A499" s="15" t="str">
        <f>'Afrap. dec21-feb22'!A501</f>
        <v/>
      </c>
      <c r="B499" s="78" t="str">
        <f>IF(ISBLANK('Afrap. dec21-feb22'!B501),"",'Afrap. dec21-feb22'!B501)</f>
        <v/>
      </c>
      <c r="C499" s="78" t="str">
        <f>IF(ISBLANK('Afrap. dec21-feb22'!C501),"",'Afrap. dec21-feb22'!C501)</f>
        <v/>
      </c>
      <c r="D499" s="20">
        <f>IF('Afrap. dec21-feb22'!J501="Funktionær",0.75,0.9)</f>
        <v>0.9</v>
      </c>
      <c r="E499" s="16"/>
      <c r="J499" s="96" t="str">
        <f t="shared" si="14"/>
        <v/>
      </c>
      <c r="K499" s="29" t="str">
        <f t="shared" si="15"/>
        <v/>
      </c>
    </row>
    <row r="500" spans="1:11" x14ac:dyDescent="0.25">
      <c r="A500" s="15" t="str">
        <f>'Afrap. dec21-feb22'!A502</f>
        <v/>
      </c>
      <c r="B500" s="78" t="str">
        <f>IF(ISBLANK('Afrap. dec21-feb22'!B502),"",'Afrap. dec21-feb22'!B502)</f>
        <v/>
      </c>
      <c r="C500" s="78" t="str">
        <f>IF(ISBLANK('Afrap. dec21-feb22'!C502),"",'Afrap. dec21-feb22'!C502)</f>
        <v/>
      </c>
      <c r="D500" s="20">
        <f>IF('Afrap. dec21-feb22'!J502="Funktionær",0.75,0.9)</f>
        <v>0.9</v>
      </c>
      <c r="E500" s="16"/>
      <c r="J500" s="96" t="str">
        <f t="shared" si="14"/>
        <v/>
      </c>
      <c r="K500" s="29" t="str">
        <f t="shared" si="15"/>
        <v/>
      </c>
    </row>
    <row r="501" spans="1:11" x14ac:dyDescent="0.25">
      <c r="A501" s="15" t="str">
        <f>'Afrap. dec21-feb22'!A503</f>
        <v/>
      </c>
      <c r="B501" s="78" t="str">
        <f>IF(ISBLANK('Afrap. dec21-feb22'!B503),"",'Afrap. dec21-feb22'!B503)</f>
        <v/>
      </c>
      <c r="C501" s="78" t="str">
        <f>IF(ISBLANK('Afrap. dec21-feb22'!C503),"",'Afrap. dec21-feb22'!C503)</f>
        <v/>
      </c>
      <c r="D501" s="20">
        <f>IF('Afrap. dec21-feb22'!J503="Funktionær",0.75,0.9)</f>
        <v>0.9</v>
      </c>
      <c r="E501" s="16"/>
      <c r="J501" s="96" t="str">
        <f t="shared" si="14"/>
        <v/>
      </c>
      <c r="K501" s="29" t="str">
        <f t="shared" si="15"/>
        <v/>
      </c>
    </row>
    <row r="502" spans="1:11" x14ac:dyDescent="0.25">
      <c r="A502" s="15" t="str">
        <f>'Afrap. dec21-feb22'!A504</f>
        <v/>
      </c>
      <c r="B502" s="78" t="str">
        <f>IF(ISBLANK('Afrap. dec21-feb22'!B504),"",'Afrap. dec21-feb22'!B504)</f>
        <v/>
      </c>
      <c r="C502" s="78" t="str">
        <f>IF(ISBLANK('Afrap. dec21-feb22'!C504),"",'Afrap. dec21-feb22'!C504)</f>
        <v/>
      </c>
      <c r="D502" s="20">
        <f>IF('Afrap. dec21-feb22'!J504="Funktionær",0.75,0.9)</f>
        <v>0.9</v>
      </c>
      <c r="E502" s="16"/>
      <c r="J502" s="96" t="str">
        <f t="shared" si="14"/>
        <v/>
      </c>
      <c r="K502" s="29" t="str">
        <f t="shared" si="15"/>
        <v/>
      </c>
    </row>
    <row r="503" spans="1:11" x14ac:dyDescent="0.25">
      <c r="A503" s="15" t="str">
        <f>'Afrap. dec21-feb22'!A505</f>
        <v/>
      </c>
      <c r="B503" s="78" t="str">
        <f>IF(ISBLANK('Afrap. dec21-feb22'!B505),"",'Afrap. dec21-feb22'!B505)</f>
        <v/>
      </c>
      <c r="C503" s="78" t="str">
        <f>IF(ISBLANK('Afrap. dec21-feb22'!C505),"",'Afrap. dec21-feb22'!C505)</f>
        <v/>
      </c>
      <c r="D503" s="20">
        <f>IF('Afrap. dec21-feb22'!J505="Funktionær",0.75,0.9)</f>
        <v>0.9</v>
      </c>
      <c r="E503" s="16"/>
      <c r="J503" s="96" t="str">
        <f t="shared" si="14"/>
        <v/>
      </c>
      <c r="K503" s="29" t="str">
        <f t="shared" si="15"/>
        <v/>
      </c>
    </row>
    <row r="504" spans="1:11" x14ac:dyDescent="0.25">
      <c r="A504" s="15" t="str">
        <f>'Afrap. dec21-feb22'!A506</f>
        <v/>
      </c>
      <c r="B504" s="78" t="str">
        <f>IF(ISBLANK('Afrap. dec21-feb22'!B506),"",'Afrap. dec21-feb22'!B506)</f>
        <v/>
      </c>
      <c r="C504" s="78" t="str">
        <f>IF(ISBLANK('Afrap. dec21-feb22'!C506),"",'Afrap. dec21-feb22'!C506)</f>
        <v/>
      </c>
      <c r="D504" s="20">
        <f>IF('Afrap. dec21-feb22'!J506="Funktionær",0.75,0.9)</f>
        <v>0.9</v>
      </c>
      <c r="E504" s="16"/>
      <c r="J504" s="96" t="str">
        <f t="shared" si="14"/>
        <v/>
      </c>
      <c r="K504" s="29" t="str">
        <f t="shared" si="15"/>
        <v/>
      </c>
    </row>
    <row r="505" spans="1:11" x14ac:dyDescent="0.25">
      <c r="A505" s="15" t="str">
        <f>'Afrap. dec21-feb22'!A507</f>
        <v/>
      </c>
      <c r="B505" s="78" t="str">
        <f>IF(ISBLANK('Afrap. dec21-feb22'!B507),"",'Afrap. dec21-feb22'!B507)</f>
        <v/>
      </c>
      <c r="C505" s="78" t="str">
        <f>IF(ISBLANK('Afrap. dec21-feb22'!C507),"",'Afrap. dec21-feb22'!C507)</f>
        <v/>
      </c>
      <c r="D505" s="20">
        <f>IF('Afrap. dec21-feb22'!J507="Funktionær",0.75,0.9)</f>
        <v>0.9</v>
      </c>
      <c r="E505" s="16"/>
      <c r="J505" s="96" t="str">
        <f t="shared" si="14"/>
        <v/>
      </c>
      <c r="K505" s="29" t="str">
        <f t="shared" si="15"/>
        <v/>
      </c>
    </row>
    <row r="506" spans="1:11" x14ac:dyDescent="0.25">
      <c r="A506" s="15" t="str">
        <f>'Afrap. dec21-feb22'!A508</f>
        <v/>
      </c>
      <c r="B506" s="78" t="str">
        <f>IF(ISBLANK('Afrap. dec21-feb22'!B508),"",'Afrap. dec21-feb22'!B508)</f>
        <v/>
      </c>
      <c r="C506" s="78" t="str">
        <f>IF(ISBLANK('Afrap. dec21-feb22'!C508),"",'Afrap. dec21-feb22'!C508)</f>
        <v/>
      </c>
      <c r="D506" s="20">
        <f>IF('Afrap. dec21-feb22'!J508="Funktionær",0.75,0.9)</f>
        <v>0.9</v>
      </c>
      <c r="E506" s="16"/>
      <c r="J506" s="96" t="str">
        <f t="shared" si="14"/>
        <v/>
      </c>
      <c r="K506" s="29" t="str">
        <f t="shared" si="15"/>
        <v/>
      </c>
    </row>
    <row r="507" spans="1:11" x14ac:dyDescent="0.25">
      <c r="A507" s="15" t="str">
        <f>'Afrap. dec21-feb22'!A509</f>
        <v/>
      </c>
      <c r="B507" s="78" t="str">
        <f>IF(ISBLANK('Afrap. dec21-feb22'!B509),"",'Afrap. dec21-feb22'!B509)</f>
        <v/>
      </c>
      <c r="C507" s="78" t="str">
        <f>IF(ISBLANK('Afrap. dec21-feb22'!C509),"",'Afrap. dec21-feb22'!C509)</f>
        <v/>
      </c>
      <c r="D507" s="20">
        <f>IF('Afrap. dec21-feb22'!J509="Funktionær",0.75,0.9)</f>
        <v>0.9</v>
      </c>
      <c r="E507" s="16"/>
      <c r="J507" s="96" t="str">
        <f t="shared" si="14"/>
        <v/>
      </c>
      <c r="K507" s="29" t="str">
        <f t="shared" si="15"/>
        <v/>
      </c>
    </row>
    <row r="508" spans="1:11" x14ac:dyDescent="0.25">
      <c r="A508" s="15" t="str">
        <f>'Afrap. dec21-feb22'!A510</f>
        <v/>
      </c>
      <c r="B508" s="78" t="str">
        <f>IF(ISBLANK('Afrap. dec21-feb22'!B510),"",'Afrap. dec21-feb22'!B510)</f>
        <v/>
      </c>
      <c r="C508" s="78" t="str">
        <f>IF(ISBLANK('Afrap. dec21-feb22'!C510),"",'Afrap. dec21-feb22'!C510)</f>
        <v/>
      </c>
      <c r="D508" s="20">
        <f>IF('Afrap. dec21-feb22'!J510="Funktionær",0.75,0.9)</f>
        <v>0.9</v>
      </c>
      <c r="E508" s="16"/>
      <c r="J508" s="96" t="str">
        <f t="shared" si="14"/>
        <v/>
      </c>
      <c r="K508" s="29" t="str">
        <f t="shared" si="15"/>
        <v/>
      </c>
    </row>
    <row r="509" spans="1:11" x14ac:dyDescent="0.25">
      <c r="A509" s="15" t="str">
        <f>'Afrap. dec21-feb22'!A511</f>
        <v/>
      </c>
      <c r="B509" s="78" t="str">
        <f>IF(ISBLANK('Afrap. dec21-feb22'!B511),"",'Afrap. dec21-feb22'!B511)</f>
        <v/>
      </c>
      <c r="C509" s="78" t="str">
        <f>IF(ISBLANK('Afrap. dec21-feb22'!C511),"",'Afrap. dec21-feb22'!C511)</f>
        <v/>
      </c>
      <c r="D509" s="20">
        <f>IF('Afrap. dec21-feb22'!J511="Funktionær",0.75,0.9)</f>
        <v>0.9</v>
      </c>
      <c r="E509" s="16"/>
      <c r="J509" s="96" t="str">
        <f t="shared" si="14"/>
        <v/>
      </c>
      <c r="K509" s="29" t="str">
        <f t="shared" si="15"/>
        <v/>
      </c>
    </row>
    <row r="510" spans="1:11" x14ac:dyDescent="0.25">
      <c r="A510" s="15" t="str">
        <f>'Afrap. dec21-feb22'!A512</f>
        <v/>
      </c>
      <c r="B510" s="78" t="str">
        <f>IF(ISBLANK('Afrap. dec21-feb22'!B512),"",'Afrap. dec21-feb22'!B512)</f>
        <v/>
      </c>
      <c r="C510" s="78" t="str">
        <f>IF(ISBLANK('Afrap. dec21-feb22'!C512),"",'Afrap. dec21-feb22'!C512)</f>
        <v/>
      </c>
      <c r="D510" s="20">
        <f>IF('Afrap. dec21-feb22'!J512="Funktionær",0.75,0.9)</f>
        <v>0.9</v>
      </c>
      <c r="E510" s="16"/>
      <c r="J510" s="96" t="str">
        <f t="shared" si="14"/>
        <v/>
      </c>
      <c r="K510" s="29" t="str">
        <f t="shared" si="15"/>
        <v/>
      </c>
    </row>
    <row r="511" spans="1:11" x14ac:dyDescent="0.25">
      <c r="A511" s="15" t="str">
        <f>'Afrap. dec21-feb22'!A513</f>
        <v/>
      </c>
      <c r="B511" s="78" t="str">
        <f>IF(ISBLANK('Afrap. dec21-feb22'!B513),"",'Afrap. dec21-feb22'!B513)</f>
        <v/>
      </c>
      <c r="C511" s="78" t="str">
        <f>IF(ISBLANK('Afrap. dec21-feb22'!C513),"",'Afrap. dec21-feb22'!C513)</f>
        <v/>
      </c>
      <c r="D511" s="20">
        <f>IF('Afrap. dec21-feb22'!J513="Funktionær",0.75,0.9)</f>
        <v>0.9</v>
      </c>
      <c r="E511" s="16"/>
      <c r="J511" s="96" t="str">
        <f t="shared" si="14"/>
        <v/>
      </c>
      <c r="K511" s="29" t="str">
        <f t="shared" si="15"/>
        <v/>
      </c>
    </row>
    <row r="512" spans="1:11" x14ac:dyDescent="0.25">
      <c r="A512" s="15" t="str">
        <f>'Afrap. dec21-feb22'!A514</f>
        <v/>
      </c>
      <c r="B512" s="78" t="str">
        <f>IF(ISBLANK('Afrap. dec21-feb22'!B514),"",'Afrap. dec21-feb22'!B514)</f>
        <v/>
      </c>
      <c r="C512" s="78" t="str">
        <f>IF(ISBLANK('Afrap. dec21-feb22'!C514),"",'Afrap. dec21-feb22'!C514)</f>
        <v/>
      </c>
      <c r="D512" s="20">
        <f>IF('Afrap. dec21-feb22'!J514="Funktionær",0.75,0.9)</f>
        <v>0.9</v>
      </c>
      <c r="E512" s="16"/>
      <c r="J512" s="96" t="str">
        <f t="shared" si="14"/>
        <v/>
      </c>
      <c r="K512" s="29" t="str">
        <f t="shared" si="15"/>
        <v/>
      </c>
    </row>
    <row r="513" spans="1:11" x14ac:dyDescent="0.25">
      <c r="A513" s="15" t="str">
        <f>'Afrap. dec21-feb22'!A515</f>
        <v/>
      </c>
      <c r="B513" s="78" t="str">
        <f>IF(ISBLANK('Afrap. dec21-feb22'!B515),"",'Afrap. dec21-feb22'!B515)</f>
        <v/>
      </c>
      <c r="C513" s="78" t="str">
        <f>IF(ISBLANK('Afrap. dec21-feb22'!C515),"",'Afrap. dec21-feb22'!C515)</f>
        <v/>
      </c>
      <c r="D513" s="20">
        <f>IF('Afrap. dec21-feb22'!J515="Funktionær",0.75,0.9)</f>
        <v>0.9</v>
      </c>
      <c r="E513" s="16"/>
      <c r="J513" s="96" t="str">
        <f t="shared" si="14"/>
        <v/>
      </c>
      <c r="K513" s="29" t="str">
        <f t="shared" si="15"/>
        <v/>
      </c>
    </row>
    <row r="514" spans="1:11" x14ac:dyDescent="0.25">
      <c r="A514" s="15" t="str">
        <f>'Afrap. dec21-feb22'!A516</f>
        <v/>
      </c>
      <c r="B514" s="78" t="str">
        <f>IF(ISBLANK('Afrap. dec21-feb22'!B516),"",'Afrap. dec21-feb22'!B516)</f>
        <v/>
      </c>
      <c r="C514" s="78" t="str">
        <f>IF(ISBLANK('Afrap. dec21-feb22'!C516),"",'Afrap. dec21-feb22'!C516)</f>
        <v/>
      </c>
      <c r="D514" s="20">
        <f>IF('Afrap. dec21-feb22'!J516="Funktionær",0.75,0.9)</f>
        <v>0.9</v>
      </c>
      <c r="E514" s="16"/>
      <c r="J514" s="96" t="str">
        <f t="shared" si="14"/>
        <v/>
      </c>
      <c r="K514" s="29" t="str">
        <f t="shared" si="15"/>
        <v/>
      </c>
    </row>
    <row r="515" spans="1:11" x14ac:dyDescent="0.25">
      <c r="A515" s="15" t="str">
        <f>'Afrap. dec21-feb22'!A517</f>
        <v/>
      </c>
      <c r="B515" s="78" t="str">
        <f>IF(ISBLANK('Afrap. dec21-feb22'!B517),"",'Afrap. dec21-feb22'!B517)</f>
        <v/>
      </c>
      <c r="C515" s="78" t="str">
        <f>IF(ISBLANK('Afrap. dec21-feb22'!C517),"",'Afrap. dec21-feb22'!C517)</f>
        <v/>
      </c>
      <c r="D515" s="20">
        <f>IF('Afrap. dec21-feb22'!J517="Funktionær",0.75,0.9)</f>
        <v>0.9</v>
      </c>
      <c r="E515" s="16"/>
      <c r="J515" s="96" t="str">
        <f t="shared" si="14"/>
        <v/>
      </c>
      <c r="K515" s="29" t="str">
        <f t="shared" si="15"/>
        <v/>
      </c>
    </row>
    <row r="516" spans="1:11" x14ac:dyDescent="0.25">
      <c r="A516" s="15" t="str">
        <f>'Afrap. dec21-feb22'!A518</f>
        <v/>
      </c>
      <c r="B516" s="78" t="str">
        <f>IF(ISBLANK('Afrap. dec21-feb22'!B518),"",'Afrap. dec21-feb22'!B518)</f>
        <v/>
      </c>
      <c r="C516" s="78" t="str">
        <f>IF(ISBLANK('Afrap. dec21-feb22'!C518),"",'Afrap. dec21-feb22'!C518)</f>
        <v/>
      </c>
      <c r="D516" s="20">
        <f>IF('Afrap. dec21-feb22'!J518="Funktionær",0.75,0.9)</f>
        <v>0.9</v>
      </c>
      <c r="E516" s="16"/>
      <c r="J516" s="96" t="str">
        <f t="shared" si="14"/>
        <v/>
      </c>
      <c r="K516" s="29" t="str">
        <f t="shared" si="15"/>
        <v/>
      </c>
    </row>
    <row r="517" spans="1:11" x14ac:dyDescent="0.25">
      <c r="A517" s="15" t="str">
        <f>'Afrap. dec21-feb22'!A519</f>
        <v/>
      </c>
      <c r="B517" s="78" t="str">
        <f>IF(ISBLANK('Afrap. dec21-feb22'!B519),"",'Afrap. dec21-feb22'!B519)</f>
        <v/>
      </c>
      <c r="C517" s="78" t="str">
        <f>IF(ISBLANK('Afrap. dec21-feb22'!C519),"",'Afrap. dec21-feb22'!C519)</f>
        <v/>
      </c>
      <c r="D517" s="20">
        <f>IF('Afrap. dec21-feb22'!J519="Funktionær",0.75,0.9)</f>
        <v>0.9</v>
      </c>
      <c r="E517" s="16"/>
      <c r="J517" s="96" t="str">
        <f t="shared" si="14"/>
        <v/>
      </c>
      <c r="K517" s="29" t="str">
        <f t="shared" si="15"/>
        <v/>
      </c>
    </row>
    <row r="518" spans="1:11" x14ac:dyDescent="0.25">
      <c r="A518" s="15" t="str">
        <f>'Afrap. dec21-feb22'!A520</f>
        <v/>
      </c>
      <c r="B518" s="78" t="str">
        <f>IF(ISBLANK('Afrap. dec21-feb22'!B520),"",'Afrap. dec21-feb22'!B520)</f>
        <v/>
      </c>
      <c r="C518" s="78" t="str">
        <f>IF(ISBLANK('Afrap. dec21-feb22'!C520),"",'Afrap. dec21-feb22'!C520)</f>
        <v/>
      </c>
      <c r="D518" s="20">
        <f>IF('Afrap. dec21-feb22'!J520="Funktionær",0.75,0.9)</f>
        <v>0.9</v>
      </c>
      <c r="E518" s="16"/>
      <c r="J518" s="96" t="str">
        <f t="shared" ref="J518:J581" si="16">IF(E518="Ja",((F518-G518)+(H518-I518)),"")</f>
        <v/>
      </c>
      <c r="K518" s="29" t="str">
        <f t="shared" ref="K518:K581" si="17">IFERROR(IF(J518&lt;0,J518*D518,J518*D518),"")</f>
        <v/>
      </c>
    </row>
    <row r="519" spans="1:11" x14ac:dyDescent="0.25">
      <c r="A519" s="15" t="str">
        <f>'Afrap. dec21-feb22'!A521</f>
        <v/>
      </c>
      <c r="B519" s="78" t="str">
        <f>IF(ISBLANK('Afrap. dec21-feb22'!B521),"",'Afrap. dec21-feb22'!B521)</f>
        <v/>
      </c>
      <c r="C519" s="78" t="str">
        <f>IF(ISBLANK('Afrap. dec21-feb22'!C521),"",'Afrap. dec21-feb22'!C521)</f>
        <v/>
      </c>
      <c r="D519" s="20">
        <f>IF('Afrap. dec21-feb22'!J521="Funktionær",0.75,0.9)</f>
        <v>0.9</v>
      </c>
      <c r="E519" s="16"/>
      <c r="J519" s="96" t="str">
        <f t="shared" si="16"/>
        <v/>
      </c>
      <c r="K519" s="29" t="str">
        <f t="shared" si="17"/>
        <v/>
      </c>
    </row>
    <row r="520" spans="1:11" x14ac:dyDescent="0.25">
      <c r="A520" s="15" t="str">
        <f>'Afrap. dec21-feb22'!A522</f>
        <v/>
      </c>
      <c r="B520" s="78" t="str">
        <f>IF(ISBLANK('Afrap. dec21-feb22'!B522),"",'Afrap. dec21-feb22'!B522)</f>
        <v/>
      </c>
      <c r="C520" s="78" t="str">
        <f>IF(ISBLANK('Afrap. dec21-feb22'!C522),"",'Afrap. dec21-feb22'!C522)</f>
        <v/>
      </c>
      <c r="D520" s="20">
        <f>IF('Afrap. dec21-feb22'!J522="Funktionær",0.75,0.9)</f>
        <v>0.9</v>
      </c>
      <c r="E520" s="16"/>
      <c r="J520" s="96" t="str">
        <f t="shared" si="16"/>
        <v/>
      </c>
      <c r="K520" s="29" t="str">
        <f t="shared" si="17"/>
        <v/>
      </c>
    </row>
    <row r="521" spans="1:11" x14ac:dyDescent="0.25">
      <c r="A521" s="15" t="str">
        <f>'Afrap. dec21-feb22'!A523</f>
        <v/>
      </c>
      <c r="B521" s="78" t="str">
        <f>IF(ISBLANK('Afrap. dec21-feb22'!B523),"",'Afrap. dec21-feb22'!B523)</f>
        <v/>
      </c>
      <c r="C521" s="78" t="str">
        <f>IF(ISBLANK('Afrap. dec21-feb22'!C523),"",'Afrap. dec21-feb22'!C523)</f>
        <v/>
      </c>
      <c r="D521" s="20">
        <f>IF('Afrap. dec21-feb22'!J523="Funktionær",0.75,0.9)</f>
        <v>0.9</v>
      </c>
      <c r="E521" s="16"/>
      <c r="J521" s="96" t="str">
        <f t="shared" si="16"/>
        <v/>
      </c>
      <c r="K521" s="29" t="str">
        <f t="shared" si="17"/>
        <v/>
      </c>
    </row>
    <row r="522" spans="1:11" x14ac:dyDescent="0.25">
      <c r="A522" s="15" t="str">
        <f>'Afrap. dec21-feb22'!A524</f>
        <v/>
      </c>
      <c r="B522" s="78" t="str">
        <f>IF(ISBLANK('Afrap. dec21-feb22'!B524),"",'Afrap. dec21-feb22'!B524)</f>
        <v/>
      </c>
      <c r="C522" s="78" t="str">
        <f>IF(ISBLANK('Afrap. dec21-feb22'!C524),"",'Afrap. dec21-feb22'!C524)</f>
        <v/>
      </c>
      <c r="D522" s="20">
        <f>IF('Afrap. dec21-feb22'!J524="Funktionær",0.75,0.9)</f>
        <v>0.9</v>
      </c>
      <c r="E522" s="16"/>
      <c r="J522" s="96" t="str">
        <f t="shared" si="16"/>
        <v/>
      </c>
      <c r="K522" s="29" t="str">
        <f t="shared" si="17"/>
        <v/>
      </c>
    </row>
    <row r="523" spans="1:11" x14ac:dyDescent="0.25">
      <c r="A523" s="15" t="str">
        <f>'Afrap. dec21-feb22'!A525</f>
        <v/>
      </c>
      <c r="B523" s="78" t="str">
        <f>IF(ISBLANK('Afrap. dec21-feb22'!B525),"",'Afrap. dec21-feb22'!B525)</f>
        <v/>
      </c>
      <c r="C523" s="78" t="str">
        <f>IF(ISBLANK('Afrap. dec21-feb22'!C525),"",'Afrap. dec21-feb22'!C525)</f>
        <v/>
      </c>
      <c r="D523" s="20">
        <f>IF('Afrap. dec21-feb22'!J525="Funktionær",0.75,0.9)</f>
        <v>0.9</v>
      </c>
      <c r="E523" s="16"/>
      <c r="J523" s="96" t="str">
        <f t="shared" si="16"/>
        <v/>
      </c>
      <c r="K523" s="29" t="str">
        <f t="shared" si="17"/>
        <v/>
      </c>
    </row>
    <row r="524" spans="1:11" x14ac:dyDescent="0.25">
      <c r="A524" s="15" t="str">
        <f>'Afrap. dec21-feb22'!A526</f>
        <v/>
      </c>
      <c r="B524" s="78" t="str">
        <f>IF(ISBLANK('Afrap. dec21-feb22'!B526),"",'Afrap. dec21-feb22'!B526)</f>
        <v/>
      </c>
      <c r="C524" s="78" t="str">
        <f>IF(ISBLANK('Afrap. dec21-feb22'!C526),"",'Afrap. dec21-feb22'!C526)</f>
        <v/>
      </c>
      <c r="D524" s="20">
        <f>IF('Afrap. dec21-feb22'!J526="Funktionær",0.75,0.9)</f>
        <v>0.9</v>
      </c>
      <c r="E524" s="16"/>
      <c r="J524" s="96" t="str">
        <f t="shared" si="16"/>
        <v/>
      </c>
      <c r="K524" s="29" t="str">
        <f t="shared" si="17"/>
        <v/>
      </c>
    </row>
    <row r="525" spans="1:11" x14ac:dyDescent="0.25">
      <c r="A525" s="15" t="str">
        <f>'Afrap. dec21-feb22'!A527</f>
        <v/>
      </c>
      <c r="B525" s="78" t="str">
        <f>IF(ISBLANK('Afrap. dec21-feb22'!B527),"",'Afrap. dec21-feb22'!B527)</f>
        <v/>
      </c>
      <c r="C525" s="78" t="str">
        <f>IF(ISBLANK('Afrap. dec21-feb22'!C527),"",'Afrap. dec21-feb22'!C527)</f>
        <v/>
      </c>
      <c r="D525" s="20">
        <f>IF('Afrap. dec21-feb22'!J527="Funktionær",0.75,0.9)</f>
        <v>0.9</v>
      </c>
      <c r="E525" s="16"/>
      <c r="J525" s="96" t="str">
        <f t="shared" si="16"/>
        <v/>
      </c>
      <c r="K525" s="29" t="str">
        <f t="shared" si="17"/>
        <v/>
      </c>
    </row>
    <row r="526" spans="1:11" x14ac:dyDescent="0.25">
      <c r="A526" s="15" t="str">
        <f>'Afrap. dec21-feb22'!A528</f>
        <v/>
      </c>
      <c r="B526" s="78" t="str">
        <f>IF(ISBLANK('Afrap. dec21-feb22'!B528),"",'Afrap. dec21-feb22'!B528)</f>
        <v/>
      </c>
      <c r="C526" s="78" t="str">
        <f>IF(ISBLANK('Afrap. dec21-feb22'!C528),"",'Afrap. dec21-feb22'!C528)</f>
        <v/>
      </c>
      <c r="D526" s="20">
        <f>IF('Afrap. dec21-feb22'!J528="Funktionær",0.75,0.9)</f>
        <v>0.9</v>
      </c>
      <c r="E526" s="16"/>
      <c r="J526" s="96" t="str">
        <f t="shared" si="16"/>
        <v/>
      </c>
      <c r="K526" s="29" t="str">
        <f t="shared" si="17"/>
        <v/>
      </c>
    </row>
    <row r="527" spans="1:11" x14ac:dyDescent="0.25">
      <c r="A527" s="15" t="str">
        <f>'Afrap. dec21-feb22'!A529</f>
        <v/>
      </c>
      <c r="B527" s="78" t="str">
        <f>IF(ISBLANK('Afrap. dec21-feb22'!B529),"",'Afrap. dec21-feb22'!B529)</f>
        <v/>
      </c>
      <c r="C527" s="78" t="str">
        <f>IF(ISBLANK('Afrap. dec21-feb22'!C529),"",'Afrap. dec21-feb22'!C529)</f>
        <v/>
      </c>
      <c r="D527" s="20">
        <f>IF('Afrap. dec21-feb22'!J529="Funktionær",0.75,0.9)</f>
        <v>0.9</v>
      </c>
      <c r="E527" s="16"/>
      <c r="J527" s="96" t="str">
        <f t="shared" si="16"/>
        <v/>
      </c>
      <c r="K527" s="29" t="str">
        <f t="shared" si="17"/>
        <v/>
      </c>
    </row>
    <row r="528" spans="1:11" x14ac:dyDescent="0.25">
      <c r="A528" s="15" t="str">
        <f>'Afrap. dec21-feb22'!A530</f>
        <v/>
      </c>
      <c r="B528" s="78" t="str">
        <f>IF(ISBLANK('Afrap. dec21-feb22'!B530),"",'Afrap. dec21-feb22'!B530)</f>
        <v/>
      </c>
      <c r="C528" s="78" t="str">
        <f>IF(ISBLANK('Afrap. dec21-feb22'!C530),"",'Afrap. dec21-feb22'!C530)</f>
        <v/>
      </c>
      <c r="D528" s="20">
        <f>IF('Afrap. dec21-feb22'!J530="Funktionær",0.75,0.9)</f>
        <v>0.9</v>
      </c>
      <c r="E528" s="16"/>
      <c r="J528" s="96" t="str">
        <f t="shared" si="16"/>
        <v/>
      </c>
      <c r="K528" s="29" t="str">
        <f t="shared" si="17"/>
        <v/>
      </c>
    </row>
    <row r="529" spans="1:11" x14ac:dyDescent="0.25">
      <c r="A529" s="15" t="str">
        <f>'Afrap. dec21-feb22'!A531</f>
        <v/>
      </c>
      <c r="B529" s="78" t="str">
        <f>IF(ISBLANK('Afrap. dec21-feb22'!B531),"",'Afrap. dec21-feb22'!B531)</f>
        <v/>
      </c>
      <c r="C529" s="78" t="str">
        <f>IF(ISBLANK('Afrap. dec21-feb22'!C531),"",'Afrap. dec21-feb22'!C531)</f>
        <v/>
      </c>
      <c r="D529" s="20">
        <f>IF('Afrap. dec21-feb22'!J531="Funktionær",0.75,0.9)</f>
        <v>0.9</v>
      </c>
      <c r="E529" s="16"/>
      <c r="J529" s="96" t="str">
        <f t="shared" si="16"/>
        <v/>
      </c>
      <c r="K529" s="29" t="str">
        <f t="shared" si="17"/>
        <v/>
      </c>
    </row>
    <row r="530" spans="1:11" x14ac:dyDescent="0.25">
      <c r="A530" s="15" t="str">
        <f>'Afrap. dec21-feb22'!A532</f>
        <v/>
      </c>
      <c r="B530" s="78" t="str">
        <f>IF(ISBLANK('Afrap. dec21-feb22'!B532),"",'Afrap. dec21-feb22'!B532)</f>
        <v/>
      </c>
      <c r="C530" s="78" t="str">
        <f>IF(ISBLANK('Afrap. dec21-feb22'!C532),"",'Afrap. dec21-feb22'!C532)</f>
        <v/>
      </c>
      <c r="D530" s="20">
        <f>IF('Afrap. dec21-feb22'!J532="Funktionær",0.75,0.9)</f>
        <v>0.9</v>
      </c>
      <c r="E530" s="16"/>
      <c r="J530" s="96" t="str">
        <f t="shared" si="16"/>
        <v/>
      </c>
      <c r="K530" s="29" t="str">
        <f t="shared" si="17"/>
        <v/>
      </c>
    </row>
    <row r="531" spans="1:11" x14ac:dyDescent="0.25">
      <c r="A531" s="15" t="str">
        <f>'Afrap. dec21-feb22'!A533</f>
        <v/>
      </c>
      <c r="B531" s="78" t="str">
        <f>IF(ISBLANK('Afrap. dec21-feb22'!B533),"",'Afrap. dec21-feb22'!B533)</f>
        <v/>
      </c>
      <c r="C531" s="78" t="str">
        <f>IF(ISBLANK('Afrap. dec21-feb22'!C533),"",'Afrap. dec21-feb22'!C533)</f>
        <v/>
      </c>
      <c r="D531" s="20">
        <f>IF('Afrap. dec21-feb22'!J533="Funktionær",0.75,0.9)</f>
        <v>0.9</v>
      </c>
      <c r="E531" s="16"/>
      <c r="J531" s="96" t="str">
        <f t="shared" si="16"/>
        <v/>
      </c>
      <c r="K531" s="29" t="str">
        <f t="shared" si="17"/>
        <v/>
      </c>
    </row>
    <row r="532" spans="1:11" x14ac:dyDescent="0.25">
      <c r="A532" s="15" t="str">
        <f>'Afrap. dec21-feb22'!A534</f>
        <v/>
      </c>
      <c r="B532" s="78" t="str">
        <f>IF(ISBLANK('Afrap. dec21-feb22'!B534),"",'Afrap. dec21-feb22'!B534)</f>
        <v/>
      </c>
      <c r="C532" s="78" t="str">
        <f>IF(ISBLANK('Afrap. dec21-feb22'!C534),"",'Afrap. dec21-feb22'!C534)</f>
        <v/>
      </c>
      <c r="D532" s="20">
        <f>IF('Afrap. dec21-feb22'!J534="Funktionær",0.75,0.9)</f>
        <v>0.9</v>
      </c>
      <c r="E532" s="16"/>
      <c r="J532" s="96" t="str">
        <f t="shared" si="16"/>
        <v/>
      </c>
      <c r="K532" s="29" t="str">
        <f t="shared" si="17"/>
        <v/>
      </c>
    </row>
    <row r="533" spans="1:11" x14ac:dyDescent="0.25">
      <c r="A533" s="15" t="str">
        <f>'Afrap. dec21-feb22'!A535</f>
        <v/>
      </c>
      <c r="B533" s="78" t="str">
        <f>IF(ISBLANK('Afrap. dec21-feb22'!B535),"",'Afrap. dec21-feb22'!B535)</f>
        <v/>
      </c>
      <c r="C533" s="78" t="str">
        <f>IF(ISBLANK('Afrap. dec21-feb22'!C535),"",'Afrap. dec21-feb22'!C535)</f>
        <v/>
      </c>
      <c r="D533" s="20">
        <f>IF('Afrap. dec21-feb22'!J535="Funktionær",0.75,0.9)</f>
        <v>0.9</v>
      </c>
      <c r="E533" s="16"/>
      <c r="J533" s="96" t="str">
        <f t="shared" si="16"/>
        <v/>
      </c>
      <c r="K533" s="29" t="str">
        <f t="shared" si="17"/>
        <v/>
      </c>
    </row>
    <row r="534" spans="1:11" x14ac:dyDescent="0.25">
      <c r="A534" s="15" t="str">
        <f>'Afrap. dec21-feb22'!A536</f>
        <v/>
      </c>
      <c r="B534" s="78" t="str">
        <f>IF(ISBLANK('Afrap. dec21-feb22'!B536),"",'Afrap. dec21-feb22'!B536)</f>
        <v/>
      </c>
      <c r="C534" s="78" t="str">
        <f>IF(ISBLANK('Afrap. dec21-feb22'!C536),"",'Afrap. dec21-feb22'!C536)</f>
        <v/>
      </c>
      <c r="D534" s="20">
        <f>IF('Afrap. dec21-feb22'!J536="Funktionær",0.75,0.9)</f>
        <v>0.9</v>
      </c>
      <c r="E534" s="16"/>
      <c r="J534" s="96" t="str">
        <f t="shared" si="16"/>
        <v/>
      </c>
      <c r="K534" s="29" t="str">
        <f t="shared" si="17"/>
        <v/>
      </c>
    </row>
    <row r="535" spans="1:11" x14ac:dyDescent="0.25">
      <c r="A535" s="15" t="str">
        <f>'Afrap. dec21-feb22'!A537</f>
        <v/>
      </c>
      <c r="B535" s="78" t="str">
        <f>IF(ISBLANK('Afrap. dec21-feb22'!B537),"",'Afrap. dec21-feb22'!B537)</f>
        <v/>
      </c>
      <c r="C535" s="78" t="str">
        <f>IF(ISBLANK('Afrap. dec21-feb22'!C537),"",'Afrap. dec21-feb22'!C537)</f>
        <v/>
      </c>
      <c r="D535" s="20">
        <f>IF('Afrap. dec21-feb22'!J537="Funktionær",0.75,0.9)</f>
        <v>0.9</v>
      </c>
      <c r="E535" s="16"/>
      <c r="J535" s="96" t="str">
        <f t="shared" si="16"/>
        <v/>
      </c>
      <c r="K535" s="29" t="str">
        <f t="shared" si="17"/>
        <v/>
      </c>
    </row>
    <row r="536" spans="1:11" x14ac:dyDescent="0.25">
      <c r="A536" s="15" t="str">
        <f>'Afrap. dec21-feb22'!A538</f>
        <v/>
      </c>
      <c r="B536" s="78" t="str">
        <f>IF(ISBLANK('Afrap. dec21-feb22'!B538),"",'Afrap. dec21-feb22'!B538)</f>
        <v/>
      </c>
      <c r="C536" s="78" t="str">
        <f>IF(ISBLANK('Afrap. dec21-feb22'!C538),"",'Afrap. dec21-feb22'!C538)</f>
        <v/>
      </c>
      <c r="D536" s="20">
        <f>IF('Afrap. dec21-feb22'!J538="Funktionær",0.75,0.9)</f>
        <v>0.9</v>
      </c>
      <c r="E536" s="16"/>
      <c r="J536" s="96" t="str">
        <f t="shared" si="16"/>
        <v/>
      </c>
      <c r="K536" s="29" t="str">
        <f t="shared" si="17"/>
        <v/>
      </c>
    </row>
    <row r="537" spans="1:11" x14ac:dyDescent="0.25">
      <c r="A537" s="15" t="str">
        <f>'Afrap. dec21-feb22'!A539</f>
        <v/>
      </c>
      <c r="B537" s="78" t="str">
        <f>IF(ISBLANK('Afrap. dec21-feb22'!B539),"",'Afrap. dec21-feb22'!B539)</f>
        <v/>
      </c>
      <c r="C537" s="78" t="str">
        <f>IF(ISBLANK('Afrap. dec21-feb22'!C539),"",'Afrap. dec21-feb22'!C539)</f>
        <v/>
      </c>
      <c r="D537" s="20">
        <f>IF('Afrap. dec21-feb22'!J539="Funktionær",0.75,0.9)</f>
        <v>0.9</v>
      </c>
      <c r="E537" s="16"/>
      <c r="J537" s="96" t="str">
        <f t="shared" si="16"/>
        <v/>
      </c>
      <c r="K537" s="29" t="str">
        <f t="shared" si="17"/>
        <v/>
      </c>
    </row>
    <row r="538" spans="1:11" x14ac:dyDescent="0.25">
      <c r="A538" s="15" t="str">
        <f>'Afrap. dec21-feb22'!A540</f>
        <v/>
      </c>
      <c r="B538" s="78" t="str">
        <f>IF(ISBLANK('Afrap. dec21-feb22'!B540),"",'Afrap. dec21-feb22'!B540)</f>
        <v/>
      </c>
      <c r="C538" s="78" t="str">
        <f>IF(ISBLANK('Afrap. dec21-feb22'!C540),"",'Afrap. dec21-feb22'!C540)</f>
        <v/>
      </c>
      <c r="D538" s="20">
        <f>IF('Afrap. dec21-feb22'!J540="Funktionær",0.75,0.9)</f>
        <v>0.9</v>
      </c>
      <c r="E538" s="16"/>
      <c r="J538" s="96" t="str">
        <f t="shared" si="16"/>
        <v/>
      </c>
      <c r="K538" s="29" t="str">
        <f t="shared" si="17"/>
        <v/>
      </c>
    </row>
    <row r="539" spans="1:11" x14ac:dyDescent="0.25">
      <c r="A539" s="15" t="str">
        <f>'Afrap. dec21-feb22'!A541</f>
        <v/>
      </c>
      <c r="B539" s="78" t="str">
        <f>IF(ISBLANK('Afrap. dec21-feb22'!B541),"",'Afrap. dec21-feb22'!B541)</f>
        <v/>
      </c>
      <c r="C539" s="78" t="str">
        <f>IF(ISBLANK('Afrap. dec21-feb22'!C541),"",'Afrap. dec21-feb22'!C541)</f>
        <v/>
      </c>
      <c r="D539" s="20">
        <f>IF('Afrap. dec21-feb22'!J541="Funktionær",0.75,0.9)</f>
        <v>0.9</v>
      </c>
      <c r="E539" s="16"/>
      <c r="J539" s="96" t="str">
        <f t="shared" si="16"/>
        <v/>
      </c>
      <c r="K539" s="29" t="str">
        <f t="shared" si="17"/>
        <v/>
      </c>
    </row>
    <row r="540" spans="1:11" x14ac:dyDescent="0.25">
      <c r="A540" s="15" t="str">
        <f>'Afrap. dec21-feb22'!A542</f>
        <v/>
      </c>
      <c r="B540" s="78" t="str">
        <f>IF(ISBLANK('Afrap. dec21-feb22'!B542),"",'Afrap. dec21-feb22'!B542)</f>
        <v/>
      </c>
      <c r="C540" s="78" t="str">
        <f>IF(ISBLANK('Afrap. dec21-feb22'!C542),"",'Afrap. dec21-feb22'!C542)</f>
        <v/>
      </c>
      <c r="D540" s="20">
        <f>IF('Afrap. dec21-feb22'!J542="Funktionær",0.75,0.9)</f>
        <v>0.9</v>
      </c>
      <c r="E540" s="16"/>
      <c r="J540" s="96" t="str">
        <f t="shared" si="16"/>
        <v/>
      </c>
      <c r="K540" s="29" t="str">
        <f t="shared" si="17"/>
        <v/>
      </c>
    </row>
    <row r="541" spans="1:11" x14ac:dyDescent="0.25">
      <c r="A541" s="15" t="str">
        <f>'Afrap. dec21-feb22'!A543</f>
        <v/>
      </c>
      <c r="B541" s="78" t="str">
        <f>IF(ISBLANK('Afrap. dec21-feb22'!B543),"",'Afrap. dec21-feb22'!B543)</f>
        <v/>
      </c>
      <c r="C541" s="78" t="str">
        <f>IF(ISBLANK('Afrap. dec21-feb22'!C543),"",'Afrap. dec21-feb22'!C543)</f>
        <v/>
      </c>
      <c r="D541" s="20">
        <f>IF('Afrap. dec21-feb22'!J543="Funktionær",0.75,0.9)</f>
        <v>0.9</v>
      </c>
      <c r="E541" s="16"/>
      <c r="J541" s="96" t="str">
        <f t="shared" si="16"/>
        <v/>
      </c>
      <c r="K541" s="29" t="str">
        <f t="shared" si="17"/>
        <v/>
      </c>
    </row>
    <row r="542" spans="1:11" x14ac:dyDescent="0.25">
      <c r="A542" s="15" t="str">
        <f>'Afrap. dec21-feb22'!A544</f>
        <v/>
      </c>
      <c r="B542" s="78" t="str">
        <f>IF(ISBLANK('Afrap. dec21-feb22'!B544),"",'Afrap. dec21-feb22'!B544)</f>
        <v/>
      </c>
      <c r="C542" s="78" t="str">
        <f>IF(ISBLANK('Afrap. dec21-feb22'!C544),"",'Afrap. dec21-feb22'!C544)</f>
        <v/>
      </c>
      <c r="D542" s="20">
        <f>IF('Afrap. dec21-feb22'!J544="Funktionær",0.75,0.9)</f>
        <v>0.9</v>
      </c>
      <c r="E542" s="16"/>
      <c r="J542" s="96" t="str">
        <f t="shared" si="16"/>
        <v/>
      </c>
      <c r="K542" s="29" t="str">
        <f t="shared" si="17"/>
        <v/>
      </c>
    </row>
    <row r="543" spans="1:11" x14ac:dyDescent="0.25">
      <c r="A543" s="15" t="str">
        <f>'Afrap. dec21-feb22'!A545</f>
        <v/>
      </c>
      <c r="B543" s="78" t="str">
        <f>IF(ISBLANK('Afrap. dec21-feb22'!B545),"",'Afrap. dec21-feb22'!B545)</f>
        <v/>
      </c>
      <c r="C543" s="78" t="str">
        <f>IF(ISBLANK('Afrap. dec21-feb22'!C545),"",'Afrap. dec21-feb22'!C545)</f>
        <v/>
      </c>
      <c r="D543" s="20">
        <f>IF('Afrap. dec21-feb22'!J545="Funktionær",0.75,0.9)</f>
        <v>0.9</v>
      </c>
      <c r="E543" s="16"/>
      <c r="J543" s="96" t="str">
        <f t="shared" si="16"/>
        <v/>
      </c>
      <c r="K543" s="29" t="str">
        <f t="shared" si="17"/>
        <v/>
      </c>
    </row>
    <row r="544" spans="1:11" x14ac:dyDescent="0.25">
      <c r="A544" s="15" t="str">
        <f>'Afrap. dec21-feb22'!A546</f>
        <v/>
      </c>
      <c r="B544" s="78" t="str">
        <f>IF(ISBLANK('Afrap. dec21-feb22'!B546),"",'Afrap. dec21-feb22'!B546)</f>
        <v/>
      </c>
      <c r="C544" s="78" t="str">
        <f>IF(ISBLANK('Afrap. dec21-feb22'!C546),"",'Afrap. dec21-feb22'!C546)</f>
        <v/>
      </c>
      <c r="D544" s="20">
        <f>IF('Afrap. dec21-feb22'!J546="Funktionær",0.75,0.9)</f>
        <v>0.9</v>
      </c>
      <c r="E544" s="16"/>
      <c r="J544" s="96" t="str">
        <f t="shared" si="16"/>
        <v/>
      </c>
      <c r="K544" s="29" t="str">
        <f t="shared" si="17"/>
        <v/>
      </c>
    </row>
    <row r="545" spans="1:11" x14ac:dyDescent="0.25">
      <c r="A545" s="15" t="str">
        <f>'Afrap. dec21-feb22'!A547</f>
        <v/>
      </c>
      <c r="B545" s="78" t="str">
        <f>IF(ISBLANK('Afrap. dec21-feb22'!B547),"",'Afrap. dec21-feb22'!B547)</f>
        <v/>
      </c>
      <c r="C545" s="78" t="str">
        <f>IF(ISBLANK('Afrap. dec21-feb22'!C547),"",'Afrap. dec21-feb22'!C547)</f>
        <v/>
      </c>
      <c r="D545" s="20">
        <f>IF('Afrap. dec21-feb22'!J547="Funktionær",0.75,0.9)</f>
        <v>0.9</v>
      </c>
      <c r="E545" s="16"/>
      <c r="J545" s="96" t="str">
        <f t="shared" si="16"/>
        <v/>
      </c>
      <c r="K545" s="29" t="str">
        <f t="shared" si="17"/>
        <v/>
      </c>
    </row>
    <row r="546" spans="1:11" x14ac:dyDescent="0.25">
      <c r="A546" s="15" t="str">
        <f>'Afrap. dec21-feb22'!A548</f>
        <v/>
      </c>
      <c r="B546" s="78" t="str">
        <f>IF(ISBLANK('Afrap. dec21-feb22'!B548),"",'Afrap. dec21-feb22'!B548)</f>
        <v/>
      </c>
      <c r="C546" s="78" t="str">
        <f>IF(ISBLANK('Afrap. dec21-feb22'!C548),"",'Afrap. dec21-feb22'!C548)</f>
        <v/>
      </c>
      <c r="D546" s="20">
        <f>IF('Afrap. dec21-feb22'!J548="Funktionær",0.75,0.9)</f>
        <v>0.9</v>
      </c>
      <c r="E546" s="16"/>
      <c r="J546" s="96" t="str">
        <f t="shared" si="16"/>
        <v/>
      </c>
      <c r="K546" s="29" t="str">
        <f t="shared" si="17"/>
        <v/>
      </c>
    </row>
    <row r="547" spans="1:11" x14ac:dyDescent="0.25">
      <c r="A547" s="15" t="str">
        <f>'Afrap. dec21-feb22'!A549</f>
        <v/>
      </c>
      <c r="B547" s="78" t="str">
        <f>IF(ISBLANK('Afrap. dec21-feb22'!B549),"",'Afrap. dec21-feb22'!B549)</f>
        <v/>
      </c>
      <c r="C547" s="78" t="str">
        <f>IF(ISBLANK('Afrap. dec21-feb22'!C549),"",'Afrap. dec21-feb22'!C549)</f>
        <v/>
      </c>
      <c r="D547" s="20">
        <f>IF('Afrap. dec21-feb22'!J549="Funktionær",0.75,0.9)</f>
        <v>0.9</v>
      </c>
      <c r="E547" s="16"/>
      <c r="J547" s="96" t="str">
        <f t="shared" si="16"/>
        <v/>
      </c>
      <c r="K547" s="29" t="str">
        <f t="shared" si="17"/>
        <v/>
      </c>
    </row>
    <row r="548" spans="1:11" x14ac:dyDescent="0.25">
      <c r="A548" s="15" t="str">
        <f>'Afrap. dec21-feb22'!A550</f>
        <v/>
      </c>
      <c r="B548" s="78" t="str">
        <f>IF(ISBLANK('Afrap. dec21-feb22'!B550),"",'Afrap. dec21-feb22'!B550)</f>
        <v/>
      </c>
      <c r="C548" s="78" t="str">
        <f>IF(ISBLANK('Afrap. dec21-feb22'!C550),"",'Afrap. dec21-feb22'!C550)</f>
        <v/>
      </c>
      <c r="D548" s="20">
        <f>IF('Afrap. dec21-feb22'!J550="Funktionær",0.75,0.9)</f>
        <v>0.9</v>
      </c>
      <c r="E548" s="16"/>
      <c r="J548" s="96" t="str">
        <f t="shared" si="16"/>
        <v/>
      </c>
      <c r="K548" s="29" t="str">
        <f t="shared" si="17"/>
        <v/>
      </c>
    </row>
    <row r="549" spans="1:11" x14ac:dyDescent="0.25">
      <c r="A549" s="15" t="str">
        <f>'Afrap. dec21-feb22'!A551</f>
        <v/>
      </c>
      <c r="B549" s="78" t="str">
        <f>IF(ISBLANK('Afrap. dec21-feb22'!B551),"",'Afrap. dec21-feb22'!B551)</f>
        <v/>
      </c>
      <c r="C549" s="78" t="str">
        <f>IF(ISBLANK('Afrap. dec21-feb22'!C551),"",'Afrap. dec21-feb22'!C551)</f>
        <v/>
      </c>
      <c r="D549" s="20">
        <f>IF('Afrap. dec21-feb22'!J551="Funktionær",0.75,0.9)</f>
        <v>0.9</v>
      </c>
      <c r="E549" s="16"/>
      <c r="J549" s="96" t="str">
        <f t="shared" si="16"/>
        <v/>
      </c>
      <c r="K549" s="29" t="str">
        <f t="shared" si="17"/>
        <v/>
      </c>
    </row>
    <row r="550" spans="1:11" x14ac:dyDescent="0.25">
      <c r="A550" s="15" t="str">
        <f>'Afrap. dec21-feb22'!A552</f>
        <v/>
      </c>
      <c r="B550" s="78" t="str">
        <f>IF(ISBLANK('Afrap. dec21-feb22'!B552),"",'Afrap. dec21-feb22'!B552)</f>
        <v/>
      </c>
      <c r="C550" s="78" t="str">
        <f>IF(ISBLANK('Afrap. dec21-feb22'!C552),"",'Afrap. dec21-feb22'!C552)</f>
        <v/>
      </c>
      <c r="D550" s="20">
        <f>IF('Afrap. dec21-feb22'!J552="Funktionær",0.75,0.9)</f>
        <v>0.9</v>
      </c>
      <c r="E550" s="16"/>
      <c r="J550" s="96" t="str">
        <f t="shared" si="16"/>
        <v/>
      </c>
      <c r="K550" s="29" t="str">
        <f t="shared" si="17"/>
        <v/>
      </c>
    </row>
    <row r="551" spans="1:11" x14ac:dyDescent="0.25">
      <c r="A551" s="15" t="str">
        <f>'Afrap. dec21-feb22'!A553</f>
        <v/>
      </c>
      <c r="B551" s="78" t="str">
        <f>IF(ISBLANK('Afrap. dec21-feb22'!B553),"",'Afrap. dec21-feb22'!B553)</f>
        <v/>
      </c>
      <c r="C551" s="78" t="str">
        <f>IF(ISBLANK('Afrap. dec21-feb22'!C553),"",'Afrap. dec21-feb22'!C553)</f>
        <v/>
      </c>
      <c r="D551" s="20">
        <f>IF('Afrap. dec21-feb22'!J553="Funktionær",0.75,0.9)</f>
        <v>0.9</v>
      </c>
      <c r="E551" s="16"/>
      <c r="J551" s="96" t="str">
        <f t="shared" si="16"/>
        <v/>
      </c>
      <c r="K551" s="29" t="str">
        <f t="shared" si="17"/>
        <v/>
      </c>
    </row>
    <row r="552" spans="1:11" x14ac:dyDescent="0.25">
      <c r="A552" s="15" t="str">
        <f>'Afrap. dec21-feb22'!A554</f>
        <v/>
      </c>
      <c r="B552" s="78" t="str">
        <f>IF(ISBLANK('Afrap. dec21-feb22'!B554),"",'Afrap. dec21-feb22'!B554)</f>
        <v/>
      </c>
      <c r="C552" s="78" t="str">
        <f>IF(ISBLANK('Afrap. dec21-feb22'!C554),"",'Afrap. dec21-feb22'!C554)</f>
        <v/>
      </c>
      <c r="D552" s="20">
        <f>IF('Afrap. dec21-feb22'!J554="Funktionær",0.75,0.9)</f>
        <v>0.9</v>
      </c>
      <c r="E552" s="16"/>
      <c r="J552" s="96" t="str">
        <f t="shared" si="16"/>
        <v/>
      </c>
      <c r="K552" s="29" t="str">
        <f t="shared" si="17"/>
        <v/>
      </c>
    </row>
    <row r="553" spans="1:11" x14ac:dyDescent="0.25">
      <c r="A553" s="15" t="str">
        <f>'Afrap. dec21-feb22'!A555</f>
        <v/>
      </c>
      <c r="B553" s="78" t="str">
        <f>IF(ISBLANK('Afrap. dec21-feb22'!B555),"",'Afrap. dec21-feb22'!B555)</f>
        <v/>
      </c>
      <c r="C553" s="78" t="str">
        <f>IF(ISBLANK('Afrap. dec21-feb22'!C555),"",'Afrap. dec21-feb22'!C555)</f>
        <v/>
      </c>
      <c r="D553" s="20">
        <f>IF('Afrap. dec21-feb22'!J555="Funktionær",0.75,0.9)</f>
        <v>0.9</v>
      </c>
      <c r="E553" s="16"/>
      <c r="J553" s="96" t="str">
        <f t="shared" si="16"/>
        <v/>
      </c>
      <c r="K553" s="29" t="str">
        <f t="shared" si="17"/>
        <v/>
      </c>
    </row>
    <row r="554" spans="1:11" x14ac:dyDescent="0.25">
      <c r="A554" s="15" t="str">
        <f>'Afrap. dec21-feb22'!A556</f>
        <v/>
      </c>
      <c r="B554" s="78" t="str">
        <f>IF(ISBLANK('Afrap. dec21-feb22'!B556),"",'Afrap. dec21-feb22'!B556)</f>
        <v/>
      </c>
      <c r="C554" s="78" t="str">
        <f>IF(ISBLANK('Afrap. dec21-feb22'!C556),"",'Afrap. dec21-feb22'!C556)</f>
        <v/>
      </c>
      <c r="D554" s="20">
        <f>IF('Afrap. dec21-feb22'!J556="Funktionær",0.75,0.9)</f>
        <v>0.9</v>
      </c>
      <c r="E554" s="16"/>
      <c r="J554" s="96" t="str">
        <f t="shared" si="16"/>
        <v/>
      </c>
      <c r="K554" s="29" t="str">
        <f t="shared" si="17"/>
        <v/>
      </c>
    </row>
    <row r="555" spans="1:11" x14ac:dyDescent="0.25">
      <c r="A555" s="15" t="str">
        <f>'Afrap. dec21-feb22'!A557</f>
        <v/>
      </c>
      <c r="B555" s="78" t="str">
        <f>IF(ISBLANK('Afrap. dec21-feb22'!B557),"",'Afrap. dec21-feb22'!B557)</f>
        <v/>
      </c>
      <c r="C555" s="78" t="str">
        <f>IF(ISBLANK('Afrap. dec21-feb22'!C557),"",'Afrap. dec21-feb22'!C557)</f>
        <v/>
      </c>
      <c r="D555" s="20">
        <f>IF('Afrap. dec21-feb22'!J557="Funktionær",0.75,0.9)</f>
        <v>0.9</v>
      </c>
      <c r="E555" s="16"/>
      <c r="J555" s="96" t="str">
        <f t="shared" si="16"/>
        <v/>
      </c>
      <c r="K555" s="29" t="str">
        <f t="shared" si="17"/>
        <v/>
      </c>
    </row>
    <row r="556" spans="1:11" x14ac:dyDescent="0.25">
      <c r="A556" s="15" t="str">
        <f>'Afrap. dec21-feb22'!A558</f>
        <v/>
      </c>
      <c r="B556" s="78" t="str">
        <f>IF(ISBLANK('Afrap. dec21-feb22'!B558),"",'Afrap. dec21-feb22'!B558)</f>
        <v/>
      </c>
      <c r="C556" s="78" t="str">
        <f>IF(ISBLANK('Afrap. dec21-feb22'!C558),"",'Afrap. dec21-feb22'!C558)</f>
        <v/>
      </c>
      <c r="D556" s="20">
        <f>IF('Afrap. dec21-feb22'!J558="Funktionær",0.75,0.9)</f>
        <v>0.9</v>
      </c>
      <c r="E556" s="16"/>
      <c r="J556" s="96" t="str">
        <f t="shared" si="16"/>
        <v/>
      </c>
      <c r="K556" s="29" t="str">
        <f t="shared" si="17"/>
        <v/>
      </c>
    </row>
    <row r="557" spans="1:11" x14ac:dyDescent="0.25">
      <c r="A557" s="15" t="str">
        <f>'Afrap. dec21-feb22'!A559</f>
        <v/>
      </c>
      <c r="B557" s="78" t="str">
        <f>IF(ISBLANK('Afrap. dec21-feb22'!B559),"",'Afrap. dec21-feb22'!B559)</f>
        <v/>
      </c>
      <c r="C557" s="78" t="str">
        <f>IF(ISBLANK('Afrap. dec21-feb22'!C559),"",'Afrap. dec21-feb22'!C559)</f>
        <v/>
      </c>
      <c r="D557" s="20">
        <f>IF('Afrap. dec21-feb22'!J559="Funktionær",0.75,0.9)</f>
        <v>0.9</v>
      </c>
      <c r="E557" s="16"/>
      <c r="J557" s="96" t="str">
        <f t="shared" si="16"/>
        <v/>
      </c>
      <c r="K557" s="29" t="str">
        <f t="shared" si="17"/>
        <v/>
      </c>
    </row>
    <row r="558" spans="1:11" x14ac:dyDescent="0.25">
      <c r="A558" s="15" t="str">
        <f>'Afrap. dec21-feb22'!A560</f>
        <v/>
      </c>
      <c r="B558" s="78" t="str">
        <f>IF(ISBLANK('Afrap. dec21-feb22'!B560),"",'Afrap. dec21-feb22'!B560)</f>
        <v/>
      </c>
      <c r="C558" s="78" t="str">
        <f>IF(ISBLANK('Afrap. dec21-feb22'!C560),"",'Afrap. dec21-feb22'!C560)</f>
        <v/>
      </c>
      <c r="D558" s="20">
        <f>IF('Afrap. dec21-feb22'!J560="Funktionær",0.75,0.9)</f>
        <v>0.9</v>
      </c>
      <c r="E558" s="16"/>
      <c r="J558" s="96" t="str">
        <f t="shared" si="16"/>
        <v/>
      </c>
      <c r="K558" s="29" t="str">
        <f t="shared" si="17"/>
        <v/>
      </c>
    </row>
    <row r="559" spans="1:11" x14ac:dyDescent="0.25">
      <c r="A559" s="15" t="str">
        <f>'Afrap. dec21-feb22'!A561</f>
        <v/>
      </c>
      <c r="B559" s="78" t="str">
        <f>IF(ISBLANK('Afrap. dec21-feb22'!B561),"",'Afrap. dec21-feb22'!B561)</f>
        <v/>
      </c>
      <c r="C559" s="78" t="str">
        <f>IF(ISBLANK('Afrap. dec21-feb22'!C561),"",'Afrap. dec21-feb22'!C561)</f>
        <v/>
      </c>
      <c r="D559" s="20">
        <f>IF('Afrap. dec21-feb22'!J561="Funktionær",0.75,0.9)</f>
        <v>0.9</v>
      </c>
      <c r="E559" s="16"/>
      <c r="J559" s="96" t="str">
        <f t="shared" si="16"/>
        <v/>
      </c>
      <c r="K559" s="29" t="str">
        <f t="shared" si="17"/>
        <v/>
      </c>
    </row>
    <row r="560" spans="1:11" x14ac:dyDescent="0.25">
      <c r="A560" s="15" t="str">
        <f>'Afrap. dec21-feb22'!A562</f>
        <v/>
      </c>
      <c r="B560" s="78" t="str">
        <f>IF(ISBLANK('Afrap. dec21-feb22'!B562),"",'Afrap. dec21-feb22'!B562)</f>
        <v/>
      </c>
      <c r="C560" s="78" t="str">
        <f>IF(ISBLANK('Afrap. dec21-feb22'!C562),"",'Afrap. dec21-feb22'!C562)</f>
        <v/>
      </c>
      <c r="D560" s="20">
        <f>IF('Afrap. dec21-feb22'!J562="Funktionær",0.75,0.9)</f>
        <v>0.9</v>
      </c>
      <c r="E560" s="16"/>
      <c r="J560" s="96" t="str">
        <f t="shared" si="16"/>
        <v/>
      </c>
      <c r="K560" s="29" t="str">
        <f t="shared" si="17"/>
        <v/>
      </c>
    </row>
    <row r="561" spans="1:11" x14ac:dyDescent="0.25">
      <c r="A561" s="15" t="str">
        <f>'Afrap. dec21-feb22'!A563</f>
        <v/>
      </c>
      <c r="B561" s="78" t="str">
        <f>IF(ISBLANK('Afrap. dec21-feb22'!B563),"",'Afrap. dec21-feb22'!B563)</f>
        <v/>
      </c>
      <c r="C561" s="78" t="str">
        <f>IF(ISBLANK('Afrap. dec21-feb22'!C563),"",'Afrap. dec21-feb22'!C563)</f>
        <v/>
      </c>
      <c r="D561" s="20">
        <f>IF('Afrap. dec21-feb22'!J563="Funktionær",0.75,0.9)</f>
        <v>0.9</v>
      </c>
      <c r="E561" s="16"/>
      <c r="J561" s="96" t="str">
        <f t="shared" si="16"/>
        <v/>
      </c>
      <c r="K561" s="29" t="str">
        <f t="shared" si="17"/>
        <v/>
      </c>
    </row>
    <row r="562" spans="1:11" x14ac:dyDescent="0.25">
      <c r="A562" s="15" t="str">
        <f>'Afrap. dec21-feb22'!A564</f>
        <v/>
      </c>
      <c r="B562" s="78" t="str">
        <f>IF(ISBLANK('Afrap. dec21-feb22'!B564),"",'Afrap. dec21-feb22'!B564)</f>
        <v/>
      </c>
      <c r="C562" s="78" t="str">
        <f>IF(ISBLANK('Afrap. dec21-feb22'!C564),"",'Afrap. dec21-feb22'!C564)</f>
        <v/>
      </c>
      <c r="D562" s="20">
        <f>IF('Afrap. dec21-feb22'!J564="Funktionær",0.75,0.9)</f>
        <v>0.9</v>
      </c>
      <c r="E562" s="16"/>
      <c r="J562" s="96" t="str">
        <f t="shared" si="16"/>
        <v/>
      </c>
      <c r="K562" s="29" t="str">
        <f t="shared" si="17"/>
        <v/>
      </c>
    </row>
    <row r="563" spans="1:11" x14ac:dyDescent="0.25">
      <c r="A563" s="15" t="str">
        <f>'Afrap. dec21-feb22'!A565</f>
        <v/>
      </c>
      <c r="B563" s="78" t="str">
        <f>IF(ISBLANK('Afrap. dec21-feb22'!B565),"",'Afrap. dec21-feb22'!B565)</f>
        <v/>
      </c>
      <c r="C563" s="78" t="str">
        <f>IF(ISBLANK('Afrap. dec21-feb22'!C565),"",'Afrap. dec21-feb22'!C565)</f>
        <v/>
      </c>
      <c r="D563" s="20">
        <f>IF('Afrap. dec21-feb22'!J565="Funktionær",0.75,0.9)</f>
        <v>0.9</v>
      </c>
      <c r="E563" s="16"/>
      <c r="J563" s="96" t="str">
        <f t="shared" si="16"/>
        <v/>
      </c>
      <c r="K563" s="29" t="str">
        <f t="shared" si="17"/>
        <v/>
      </c>
    </row>
    <row r="564" spans="1:11" x14ac:dyDescent="0.25">
      <c r="A564" s="15" t="str">
        <f>'Afrap. dec21-feb22'!A566</f>
        <v/>
      </c>
      <c r="B564" s="78" t="str">
        <f>IF(ISBLANK('Afrap. dec21-feb22'!B566),"",'Afrap. dec21-feb22'!B566)</f>
        <v/>
      </c>
      <c r="C564" s="78" t="str">
        <f>IF(ISBLANK('Afrap. dec21-feb22'!C566),"",'Afrap. dec21-feb22'!C566)</f>
        <v/>
      </c>
      <c r="D564" s="20">
        <f>IF('Afrap. dec21-feb22'!J566="Funktionær",0.75,0.9)</f>
        <v>0.9</v>
      </c>
      <c r="E564" s="16"/>
      <c r="J564" s="96" t="str">
        <f t="shared" si="16"/>
        <v/>
      </c>
      <c r="K564" s="29" t="str">
        <f t="shared" si="17"/>
        <v/>
      </c>
    </row>
    <row r="565" spans="1:11" x14ac:dyDescent="0.25">
      <c r="A565" s="15" t="str">
        <f>'Afrap. dec21-feb22'!A567</f>
        <v/>
      </c>
      <c r="B565" s="78" t="str">
        <f>IF(ISBLANK('Afrap. dec21-feb22'!B567),"",'Afrap. dec21-feb22'!B567)</f>
        <v/>
      </c>
      <c r="C565" s="78" t="str">
        <f>IF(ISBLANK('Afrap. dec21-feb22'!C567),"",'Afrap. dec21-feb22'!C567)</f>
        <v/>
      </c>
      <c r="D565" s="20">
        <f>IF('Afrap. dec21-feb22'!J567="Funktionær",0.75,0.9)</f>
        <v>0.9</v>
      </c>
      <c r="E565" s="16"/>
      <c r="J565" s="96" t="str">
        <f t="shared" si="16"/>
        <v/>
      </c>
      <c r="K565" s="29" t="str">
        <f t="shared" si="17"/>
        <v/>
      </c>
    </row>
    <row r="566" spans="1:11" x14ac:dyDescent="0.25">
      <c r="A566" s="15" t="str">
        <f>'Afrap. dec21-feb22'!A568</f>
        <v/>
      </c>
      <c r="B566" s="78" t="str">
        <f>IF(ISBLANK('Afrap. dec21-feb22'!B568),"",'Afrap. dec21-feb22'!B568)</f>
        <v/>
      </c>
      <c r="C566" s="78" t="str">
        <f>IF(ISBLANK('Afrap. dec21-feb22'!C568),"",'Afrap. dec21-feb22'!C568)</f>
        <v/>
      </c>
      <c r="D566" s="20">
        <f>IF('Afrap. dec21-feb22'!J568="Funktionær",0.75,0.9)</f>
        <v>0.9</v>
      </c>
      <c r="E566" s="16"/>
      <c r="J566" s="96" t="str">
        <f t="shared" si="16"/>
        <v/>
      </c>
      <c r="K566" s="29" t="str">
        <f t="shared" si="17"/>
        <v/>
      </c>
    </row>
    <row r="567" spans="1:11" x14ac:dyDescent="0.25">
      <c r="A567" s="15" t="str">
        <f>'Afrap. dec21-feb22'!A569</f>
        <v/>
      </c>
      <c r="B567" s="78" t="str">
        <f>IF(ISBLANK('Afrap. dec21-feb22'!B569),"",'Afrap. dec21-feb22'!B569)</f>
        <v/>
      </c>
      <c r="C567" s="78" t="str">
        <f>IF(ISBLANK('Afrap. dec21-feb22'!C569),"",'Afrap. dec21-feb22'!C569)</f>
        <v/>
      </c>
      <c r="D567" s="20">
        <f>IF('Afrap. dec21-feb22'!J569="Funktionær",0.75,0.9)</f>
        <v>0.9</v>
      </c>
      <c r="E567" s="16"/>
      <c r="J567" s="96" t="str">
        <f t="shared" si="16"/>
        <v/>
      </c>
      <c r="K567" s="29" t="str">
        <f t="shared" si="17"/>
        <v/>
      </c>
    </row>
    <row r="568" spans="1:11" x14ac:dyDescent="0.25">
      <c r="A568" s="15" t="str">
        <f>'Afrap. dec21-feb22'!A570</f>
        <v/>
      </c>
      <c r="B568" s="78" t="str">
        <f>IF(ISBLANK('Afrap. dec21-feb22'!B570),"",'Afrap. dec21-feb22'!B570)</f>
        <v/>
      </c>
      <c r="C568" s="78" t="str">
        <f>IF(ISBLANK('Afrap. dec21-feb22'!C570),"",'Afrap. dec21-feb22'!C570)</f>
        <v/>
      </c>
      <c r="D568" s="20">
        <f>IF('Afrap. dec21-feb22'!J570="Funktionær",0.75,0.9)</f>
        <v>0.9</v>
      </c>
      <c r="E568" s="16"/>
      <c r="J568" s="96" t="str">
        <f t="shared" si="16"/>
        <v/>
      </c>
      <c r="K568" s="29" t="str">
        <f t="shared" si="17"/>
        <v/>
      </c>
    </row>
    <row r="569" spans="1:11" x14ac:dyDescent="0.25">
      <c r="A569" s="15" t="str">
        <f>'Afrap. dec21-feb22'!A571</f>
        <v/>
      </c>
      <c r="B569" s="78" t="str">
        <f>IF(ISBLANK('Afrap. dec21-feb22'!B571),"",'Afrap. dec21-feb22'!B571)</f>
        <v/>
      </c>
      <c r="C569" s="78" t="str">
        <f>IF(ISBLANK('Afrap. dec21-feb22'!C571),"",'Afrap. dec21-feb22'!C571)</f>
        <v/>
      </c>
      <c r="D569" s="20">
        <f>IF('Afrap. dec21-feb22'!J571="Funktionær",0.75,0.9)</f>
        <v>0.9</v>
      </c>
      <c r="E569" s="16"/>
      <c r="J569" s="96" t="str">
        <f t="shared" si="16"/>
        <v/>
      </c>
      <c r="K569" s="29" t="str">
        <f t="shared" si="17"/>
        <v/>
      </c>
    </row>
    <row r="570" spans="1:11" x14ac:dyDescent="0.25">
      <c r="A570" s="15" t="str">
        <f>'Afrap. dec21-feb22'!A572</f>
        <v/>
      </c>
      <c r="B570" s="78" t="str">
        <f>IF(ISBLANK('Afrap. dec21-feb22'!B572),"",'Afrap. dec21-feb22'!B572)</f>
        <v/>
      </c>
      <c r="C570" s="78" t="str">
        <f>IF(ISBLANK('Afrap. dec21-feb22'!C572),"",'Afrap. dec21-feb22'!C572)</f>
        <v/>
      </c>
      <c r="D570" s="20">
        <f>IF('Afrap. dec21-feb22'!J572="Funktionær",0.75,0.9)</f>
        <v>0.9</v>
      </c>
      <c r="E570" s="16"/>
      <c r="J570" s="96" t="str">
        <f t="shared" si="16"/>
        <v/>
      </c>
      <c r="K570" s="29" t="str">
        <f t="shared" si="17"/>
        <v/>
      </c>
    </row>
    <row r="571" spans="1:11" x14ac:dyDescent="0.25">
      <c r="A571" s="15" t="str">
        <f>'Afrap. dec21-feb22'!A573</f>
        <v/>
      </c>
      <c r="B571" s="78" t="str">
        <f>IF(ISBLANK('Afrap. dec21-feb22'!B573),"",'Afrap. dec21-feb22'!B573)</f>
        <v/>
      </c>
      <c r="C571" s="78" t="str">
        <f>IF(ISBLANK('Afrap. dec21-feb22'!C573),"",'Afrap. dec21-feb22'!C573)</f>
        <v/>
      </c>
      <c r="D571" s="20">
        <f>IF('Afrap. dec21-feb22'!J573="Funktionær",0.75,0.9)</f>
        <v>0.9</v>
      </c>
      <c r="E571" s="16"/>
      <c r="J571" s="96" t="str">
        <f t="shared" si="16"/>
        <v/>
      </c>
      <c r="K571" s="29" t="str">
        <f t="shared" si="17"/>
        <v/>
      </c>
    </row>
    <row r="572" spans="1:11" x14ac:dyDescent="0.25">
      <c r="A572" s="15" t="str">
        <f>'Afrap. dec21-feb22'!A574</f>
        <v/>
      </c>
      <c r="B572" s="78" t="str">
        <f>IF(ISBLANK('Afrap. dec21-feb22'!B574),"",'Afrap. dec21-feb22'!B574)</f>
        <v/>
      </c>
      <c r="C572" s="78" t="str">
        <f>IF(ISBLANK('Afrap. dec21-feb22'!C574),"",'Afrap. dec21-feb22'!C574)</f>
        <v/>
      </c>
      <c r="D572" s="20">
        <f>IF('Afrap. dec21-feb22'!J574="Funktionær",0.75,0.9)</f>
        <v>0.9</v>
      </c>
      <c r="E572" s="16"/>
      <c r="J572" s="96" t="str">
        <f t="shared" si="16"/>
        <v/>
      </c>
      <c r="K572" s="29" t="str">
        <f t="shared" si="17"/>
        <v/>
      </c>
    </row>
    <row r="573" spans="1:11" x14ac:dyDescent="0.25">
      <c r="A573" s="15" t="str">
        <f>'Afrap. dec21-feb22'!A575</f>
        <v/>
      </c>
      <c r="B573" s="78" t="str">
        <f>IF(ISBLANK('Afrap. dec21-feb22'!B575),"",'Afrap. dec21-feb22'!B575)</f>
        <v/>
      </c>
      <c r="C573" s="78" t="str">
        <f>IF(ISBLANK('Afrap. dec21-feb22'!C575),"",'Afrap. dec21-feb22'!C575)</f>
        <v/>
      </c>
      <c r="D573" s="20">
        <f>IF('Afrap. dec21-feb22'!J575="Funktionær",0.75,0.9)</f>
        <v>0.9</v>
      </c>
      <c r="E573" s="16"/>
      <c r="J573" s="96" t="str">
        <f t="shared" si="16"/>
        <v/>
      </c>
      <c r="K573" s="29" t="str">
        <f t="shared" si="17"/>
        <v/>
      </c>
    </row>
    <row r="574" spans="1:11" x14ac:dyDescent="0.25">
      <c r="A574" s="15" t="str">
        <f>'Afrap. dec21-feb22'!A576</f>
        <v/>
      </c>
      <c r="B574" s="78" t="str">
        <f>IF(ISBLANK('Afrap. dec21-feb22'!B576),"",'Afrap. dec21-feb22'!B576)</f>
        <v/>
      </c>
      <c r="C574" s="78" t="str">
        <f>IF(ISBLANK('Afrap. dec21-feb22'!C576),"",'Afrap. dec21-feb22'!C576)</f>
        <v/>
      </c>
      <c r="D574" s="20">
        <f>IF('Afrap. dec21-feb22'!J576="Funktionær",0.75,0.9)</f>
        <v>0.9</v>
      </c>
      <c r="E574" s="16"/>
      <c r="J574" s="96" t="str">
        <f t="shared" si="16"/>
        <v/>
      </c>
      <c r="K574" s="29" t="str">
        <f t="shared" si="17"/>
        <v/>
      </c>
    </row>
    <row r="575" spans="1:11" x14ac:dyDescent="0.25">
      <c r="A575" s="15" t="str">
        <f>'Afrap. dec21-feb22'!A577</f>
        <v/>
      </c>
      <c r="B575" s="78" t="str">
        <f>IF(ISBLANK('Afrap. dec21-feb22'!B577),"",'Afrap. dec21-feb22'!B577)</f>
        <v/>
      </c>
      <c r="C575" s="78" t="str">
        <f>IF(ISBLANK('Afrap. dec21-feb22'!C577),"",'Afrap. dec21-feb22'!C577)</f>
        <v/>
      </c>
      <c r="D575" s="20">
        <f>IF('Afrap. dec21-feb22'!J577="Funktionær",0.75,0.9)</f>
        <v>0.9</v>
      </c>
      <c r="E575" s="16"/>
      <c r="J575" s="96" t="str">
        <f t="shared" si="16"/>
        <v/>
      </c>
      <c r="K575" s="29" t="str">
        <f t="shared" si="17"/>
        <v/>
      </c>
    </row>
    <row r="576" spans="1:11" x14ac:dyDescent="0.25">
      <c r="A576" s="15" t="str">
        <f>'Afrap. dec21-feb22'!A578</f>
        <v/>
      </c>
      <c r="B576" s="78" t="str">
        <f>IF(ISBLANK('Afrap. dec21-feb22'!B578),"",'Afrap. dec21-feb22'!B578)</f>
        <v/>
      </c>
      <c r="C576" s="78" t="str">
        <f>IF(ISBLANK('Afrap. dec21-feb22'!C578),"",'Afrap. dec21-feb22'!C578)</f>
        <v/>
      </c>
      <c r="D576" s="20">
        <f>IF('Afrap. dec21-feb22'!J578="Funktionær",0.75,0.9)</f>
        <v>0.9</v>
      </c>
      <c r="E576" s="16"/>
      <c r="J576" s="96" t="str">
        <f t="shared" si="16"/>
        <v/>
      </c>
      <c r="K576" s="29" t="str">
        <f t="shared" si="17"/>
        <v/>
      </c>
    </row>
    <row r="577" spans="1:11" x14ac:dyDescent="0.25">
      <c r="A577" s="15" t="str">
        <f>'Afrap. dec21-feb22'!A579</f>
        <v/>
      </c>
      <c r="B577" s="78" t="str">
        <f>IF(ISBLANK('Afrap. dec21-feb22'!B579),"",'Afrap. dec21-feb22'!B579)</f>
        <v/>
      </c>
      <c r="C577" s="78" t="str">
        <f>IF(ISBLANK('Afrap. dec21-feb22'!C579),"",'Afrap. dec21-feb22'!C579)</f>
        <v/>
      </c>
      <c r="D577" s="20">
        <f>IF('Afrap. dec21-feb22'!J579="Funktionær",0.75,0.9)</f>
        <v>0.9</v>
      </c>
      <c r="E577" s="16"/>
      <c r="J577" s="96" t="str">
        <f t="shared" si="16"/>
        <v/>
      </c>
      <c r="K577" s="29" t="str">
        <f t="shared" si="17"/>
        <v/>
      </c>
    </row>
    <row r="578" spans="1:11" x14ac:dyDescent="0.25">
      <c r="A578" s="15" t="str">
        <f>'Afrap. dec21-feb22'!A580</f>
        <v/>
      </c>
      <c r="B578" s="78" t="str">
        <f>IF(ISBLANK('Afrap. dec21-feb22'!B580),"",'Afrap. dec21-feb22'!B580)</f>
        <v/>
      </c>
      <c r="C578" s="78" t="str">
        <f>IF(ISBLANK('Afrap. dec21-feb22'!C580),"",'Afrap. dec21-feb22'!C580)</f>
        <v/>
      </c>
      <c r="D578" s="20">
        <f>IF('Afrap. dec21-feb22'!J580="Funktionær",0.75,0.9)</f>
        <v>0.9</v>
      </c>
      <c r="E578" s="16"/>
      <c r="J578" s="96" t="str">
        <f t="shared" si="16"/>
        <v/>
      </c>
      <c r="K578" s="29" t="str">
        <f t="shared" si="17"/>
        <v/>
      </c>
    </row>
    <row r="579" spans="1:11" x14ac:dyDescent="0.25">
      <c r="A579" s="15" t="str">
        <f>'Afrap. dec21-feb22'!A581</f>
        <v/>
      </c>
      <c r="B579" s="78" t="str">
        <f>IF(ISBLANK('Afrap. dec21-feb22'!B581),"",'Afrap. dec21-feb22'!B581)</f>
        <v/>
      </c>
      <c r="C579" s="78" t="str">
        <f>IF(ISBLANK('Afrap. dec21-feb22'!C581),"",'Afrap. dec21-feb22'!C581)</f>
        <v/>
      </c>
      <c r="D579" s="20">
        <f>IF('Afrap. dec21-feb22'!J581="Funktionær",0.75,0.9)</f>
        <v>0.9</v>
      </c>
      <c r="E579" s="16"/>
      <c r="J579" s="96" t="str">
        <f t="shared" si="16"/>
        <v/>
      </c>
      <c r="K579" s="29" t="str">
        <f t="shared" si="17"/>
        <v/>
      </c>
    </row>
    <row r="580" spans="1:11" x14ac:dyDescent="0.25">
      <c r="A580" s="15" t="str">
        <f>'Afrap. dec21-feb22'!A582</f>
        <v/>
      </c>
      <c r="B580" s="78" t="str">
        <f>IF(ISBLANK('Afrap. dec21-feb22'!B582),"",'Afrap. dec21-feb22'!B582)</f>
        <v/>
      </c>
      <c r="C580" s="78" t="str">
        <f>IF(ISBLANK('Afrap. dec21-feb22'!C582),"",'Afrap. dec21-feb22'!C582)</f>
        <v/>
      </c>
      <c r="D580" s="20">
        <f>IF('Afrap. dec21-feb22'!J582="Funktionær",0.75,0.9)</f>
        <v>0.9</v>
      </c>
      <c r="E580" s="16"/>
      <c r="J580" s="96" t="str">
        <f t="shared" si="16"/>
        <v/>
      </c>
      <c r="K580" s="29" t="str">
        <f t="shared" si="17"/>
        <v/>
      </c>
    </row>
    <row r="581" spans="1:11" x14ac:dyDescent="0.25">
      <c r="A581" s="15" t="str">
        <f>'Afrap. dec21-feb22'!A583</f>
        <v/>
      </c>
      <c r="B581" s="78" t="str">
        <f>IF(ISBLANK('Afrap. dec21-feb22'!B583),"",'Afrap. dec21-feb22'!B583)</f>
        <v/>
      </c>
      <c r="C581" s="78" t="str">
        <f>IF(ISBLANK('Afrap. dec21-feb22'!C583),"",'Afrap. dec21-feb22'!C583)</f>
        <v/>
      </c>
      <c r="D581" s="20">
        <f>IF('Afrap. dec21-feb22'!J583="Funktionær",0.75,0.9)</f>
        <v>0.9</v>
      </c>
      <c r="E581" s="16"/>
      <c r="J581" s="96" t="str">
        <f t="shared" si="16"/>
        <v/>
      </c>
      <c r="K581" s="29" t="str">
        <f t="shared" si="17"/>
        <v/>
      </c>
    </row>
    <row r="582" spans="1:11" x14ac:dyDescent="0.25">
      <c r="A582" s="15" t="str">
        <f>'Afrap. dec21-feb22'!A584</f>
        <v/>
      </c>
      <c r="B582" s="78" t="str">
        <f>IF(ISBLANK('Afrap. dec21-feb22'!B584),"",'Afrap. dec21-feb22'!B584)</f>
        <v/>
      </c>
      <c r="C582" s="78" t="str">
        <f>IF(ISBLANK('Afrap. dec21-feb22'!C584),"",'Afrap. dec21-feb22'!C584)</f>
        <v/>
      </c>
      <c r="D582" s="20">
        <f>IF('Afrap. dec21-feb22'!J584="Funktionær",0.75,0.9)</f>
        <v>0.9</v>
      </c>
      <c r="E582" s="16"/>
      <c r="J582" s="96" t="str">
        <f t="shared" ref="J582:J645" si="18">IF(E582="Ja",((F582-G582)+(H582-I582)),"")</f>
        <v/>
      </c>
      <c r="K582" s="29" t="str">
        <f t="shared" ref="K582:K645" si="19">IFERROR(IF(J582&lt;0,J582*D582,J582*D582),"")</f>
        <v/>
      </c>
    </row>
    <row r="583" spans="1:11" x14ac:dyDescent="0.25">
      <c r="A583" s="15" t="str">
        <f>'Afrap. dec21-feb22'!A585</f>
        <v/>
      </c>
      <c r="B583" s="78" t="str">
        <f>IF(ISBLANK('Afrap. dec21-feb22'!B585),"",'Afrap. dec21-feb22'!B585)</f>
        <v/>
      </c>
      <c r="C583" s="78" t="str">
        <f>IF(ISBLANK('Afrap. dec21-feb22'!C585),"",'Afrap. dec21-feb22'!C585)</f>
        <v/>
      </c>
      <c r="D583" s="20">
        <f>IF('Afrap. dec21-feb22'!J585="Funktionær",0.75,0.9)</f>
        <v>0.9</v>
      </c>
      <c r="E583" s="16"/>
      <c r="J583" s="96" t="str">
        <f t="shared" si="18"/>
        <v/>
      </c>
      <c r="K583" s="29" t="str">
        <f t="shared" si="19"/>
        <v/>
      </c>
    </row>
    <row r="584" spans="1:11" x14ac:dyDescent="0.25">
      <c r="A584" s="15" t="str">
        <f>'Afrap. dec21-feb22'!A586</f>
        <v/>
      </c>
      <c r="B584" s="78" t="str">
        <f>IF(ISBLANK('Afrap. dec21-feb22'!B586),"",'Afrap. dec21-feb22'!B586)</f>
        <v/>
      </c>
      <c r="C584" s="78" t="str">
        <f>IF(ISBLANK('Afrap. dec21-feb22'!C586),"",'Afrap. dec21-feb22'!C586)</f>
        <v/>
      </c>
      <c r="D584" s="20">
        <f>IF('Afrap. dec21-feb22'!J586="Funktionær",0.75,0.9)</f>
        <v>0.9</v>
      </c>
      <c r="E584" s="16"/>
      <c r="J584" s="96" t="str">
        <f t="shared" si="18"/>
        <v/>
      </c>
      <c r="K584" s="29" t="str">
        <f t="shared" si="19"/>
        <v/>
      </c>
    </row>
    <row r="585" spans="1:11" x14ac:dyDescent="0.25">
      <c r="A585" s="15" t="str">
        <f>'Afrap. dec21-feb22'!A587</f>
        <v/>
      </c>
      <c r="B585" s="78" t="str">
        <f>IF(ISBLANK('Afrap. dec21-feb22'!B587),"",'Afrap. dec21-feb22'!B587)</f>
        <v/>
      </c>
      <c r="C585" s="78" t="str">
        <f>IF(ISBLANK('Afrap. dec21-feb22'!C587),"",'Afrap. dec21-feb22'!C587)</f>
        <v/>
      </c>
      <c r="D585" s="20">
        <f>IF('Afrap. dec21-feb22'!J587="Funktionær",0.75,0.9)</f>
        <v>0.9</v>
      </c>
      <c r="E585" s="16"/>
      <c r="J585" s="96" t="str">
        <f t="shared" si="18"/>
        <v/>
      </c>
      <c r="K585" s="29" t="str">
        <f t="shared" si="19"/>
        <v/>
      </c>
    </row>
    <row r="586" spans="1:11" x14ac:dyDescent="0.25">
      <c r="A586" s="15" t="str">
        <f>'Afrap. dec21-feb22'!A588</f>
        <v/>
      </c>
      <c r="B586" s="78" t="str">
        <f>IF(ISBLANK('Afrap. dec21-feb22'!B588),"",'Afrap. dec21-feb22'!B588)</f>
        <v/>
      </c>
      <c r="C586" s="78" t="str">
        <f>IF(ISBLANK('Afrap. dec21-feb22'!C588),"",'Afrap. dec21-feb22'!C588)</f>
        <v/>
      </c>
      <c r="D586" s="20">
        <f>IF('Afrap. dec21-feb22'!J588="Funktionær",0.75,0.9)</f>
        <v>0.9</v>
      </c>
      <c r="E586" s="16"/>
      <c r="J586" s="96" t="str">
        <f t="shared" si="18"/>
        <v/>
      </c>
      <c r="K586" s="29" t="str">
        <f t="shared" si="19"/>
        <v/>
      </c>
    </row>
    <row r="587" spans="1:11" x14ac:dyDescent="0.25">
      <c r="A587" s="15" t="str">
        <f>'Afrap. dec21-feb22'!A589</f>
        <v/>
      </c>
      <c r="B587" s="78" t="str">
        <f>IF(ISBLANK('Afrap. dec21-feb22'!B589),"",'Afrap. dec21-feb22'!B589)</f>
        <v/>
      </c>
      <c r="C587" s="78" t="str">
        <f>IF(ISBLANK('Afrap. dec21-feb22'!C589),"",'Afrap. dec21-feb22'!C589)</f>
        <v/>
      </c>
      <c r="D587" s="20">
        <f>IF('Afrap. dec21-feb22'!J589="Funktionær",0.75,0.9)</f>
        <v>0.9</v>
      </c>
      <c r="E587" s="16"/>
      <c r="J587" s="96" t="str">
        <f t="shared" si="18"/>
        <v/>
      </c>
      <c r="K587" s="29" t="str">
        <f t="shared" si="19"/>
        <v/>
      </c>
    </row>
    <row r="588" spans="1:11" x14ac:dyDescent="0.25">
      <c r="A588" s="15" t="str">
        <f>'Afrap. dec21-feb22'!A590</f>
        <v/>
      </c>
      <c r="B588" s="78" t="str">
        <f>IF(ISBLANK('Afrap. dec21-feb22'!B590),"",'Afrap. dec21-feb22'!B590)</f>
        <v/>
      </c>
      <c r="C588" s="78" t="str">
        <f>IF(ISBLANK('Afrap. dec21-feb22'!C590),"",'Afrap. dec21-feb22'!C590)</f>
        <v/>
      </c>
      <c r="D588" s="20">
        <f>IF('Afrap. dec21-feb22'!J590="Funktionær",0.75,0.9)</f>
        <v>0.9</v>
      </c>
      <c r="E588" s="16"/>
      <c r="J588" s="96" t="str">
        <f t="shared" si="18"/>
        <v/>
      </c>
      <c r="K588" s="29" t="str">
        <f t="shared" si="19"/>
        <v/>
      </c>
    </row>
    <row r="589" spans="1:11" x14ac:dyDescent="0.25">
      <c r="A589" s="15" t="str">
        <f>'Afrap. dec21-feb22'!A591</f>
        <v/>
      </c>
      <c r="B589" s="78" t="str">
        <f>IF(ISBLANK('Afrap. dec21-feb22'!B591),"",'Afrap. dec21-feb22'!B591)</f>
        <v/>
      </c>
      <c r="C589" s="78" t="str">
        <f>IF(ISBLANK('Afrap. dec21-feb22'!C591),"",'Afrap. dec21-feb22'!C591)</f>
        <v/>
      </c>
      <c r="D589" s="20">
        <f>IF('Afrap. dec21-feb22'!J591="Funktionær",0.75,0.9)</f>
        <v>0.9</v>
      </c>
      <c r="E589" s="16"/>
      <c r="J589" s="96" t="str">
        <f t="shared" si="18"/>
        <v/>
      </c>
      <c r="K589" s="29" t="str">
        <f t="shared" si="19"/>
        <v/>
      </c>
    </row>
    <row r="590" spans="1:11" x14ac:dyDescent="0.25">
      <c r="A590" s="15" t="str">
        <f>'Afrap. dec21-feb22'!A592</f>
        <v/>
      </c>
      <c r="B590" s="78" t="str">
        <f>IF(ISBLANK('Afrap. dec21-feb22'!B592),"",'Afrap. dec21-feb22'!B592)</f>
        <v/>
      </c>
      <c r="C590" s="78" t="str">
        <f>IF(ISBLANK('Afrap. dec21-feb22'!C592),"",'Afrap. dec21-feb22'!C592)</f>
        <v/>
      </c>
      <c r="D590" s="20">
        <f>IF('Afrap. dec21-feb22'!J592="Funktionær",0.75,0.9)</f>
        <v>0.9</v>
      </c>
      <c r="E590" s="16"/>
      <c r="J590" s="96" t="str">
        <f t="shared" si="18"/>
        <v/>
      </c>
      <c r="K590" s="29" t="str">
        <f t="shared" si="19"/>
        <v/>
      </c>
    </row>
    <row r="591" spans="1:11" x14ac:dyDescent="0.25">
      <c r="A591" s="15" t="str">
        <f>'Afrap. dec21-feb22'!A593</f>
        <v/>
      </c>
      <c r="B591" s="78" t="str">
        <f>IF(ISBLANK('Afrap. dec21-feb22'!B593),"",'Afrap. dec21-feb22'!B593)</f>
        <v/>
      </c>
      <c r="C591" s="78" t="str">
        <f>IF(ISBLANK('Afrap. dec21-feb22'!C593),"",'Afrap. dec21-feb22'!C593)</f>
        <v/>
      </c>
      <c r="D591" s="20">
        <f>IF('Afrap. dec21-feb22'!J593="Funktionær",0.75,0.9)</f>
        <v>0.9</v>
      </c>
      <c r="E591" s="16"/>
      <c r="J591" s="96" t="str">
        <f t="shared" si="18"/>
        <v/>
      </c>
      <c r="K591" s="29" t="str">
        <f t="shared" si="19"/>
        <v/>
      </c>
    </row>
    <row r="592" spans="1:11" x14ac:dyDescent="0.25">
      <c r="A592" s="15" t="str">
        <f>'Afrap. dec21-feb22'!A594</f>
        <v/>
      </c>
      <c r="B592" s="78" t="str">
        <f>IF(ISBLANK('Afrap. dec21-feb22'!B594),"",'Afrap. dec21-feb22'!B594)</f>
        <v/>
      </c>
      <c r="C592" s="78" t="str">
        <f>IF(ISBLANK('Afrap. dec21-feb22'!C594),"",'Afrap. dec21-feb22'!C594)</f>
        <v/>
      </c>
      <c r="D592" s="20">
        <f>IF('Afrap. dec21-feb22'!J594="Funktionær",0.75,0.9)</f>
        <v>0.9</v>
      </c>
      <c r="E592" s="16"/>
      <c r="J592" s="96" t="str">
        <f t="shared" si="18"/>
        <v/>
      </c>
      <c r="K592" s="29" t="str">
        <f t="shared" si="19"/>
        <v/>
      </c>
    </row>
    <row r="593" spans="1:11" x14ac:dyDescent="0.25">
      <c r="A593" s="15" t="str">
        <f>'Afrap. dec21-feb22'!A595</f>
        <v/>
      </c>
      <c r="B593" s="78" t="str">
        <f>IF(ISBLANK('Afrap. dec21-feb22'!B595),"",'Afrap. dec21-feb22'!B595)</f>
        <v/>
      </c>
      <c r="C593" s="78" t="str">
        <f>IF(ISBLANK('Afrap. dec21-feb22'!C595),"",'Afrap. dec21-feb22'!C595)</f>
        <v/>
      </c>
      <c r="D593" s="20">
        <f>IF('Afrap. dec21-feb22'!J595="Funktionær",0.75,0.9)</f>
        <v>0.9</v>
      </c>
      <c r="E593" s="16"/>
      <c r="J593" s="96" t="str">
        <f t="shared" si="18"/>
        <v/>
      </c>
      <c r="K593" s="29" t="str">
        <f t="shared" si="19"/>
        <v/>
      </c>
    </row>
    <row r="594" spans="1:11" x14ac:dyDescent="0.25">
      <c r="A594" s="15" t="str">
        <f>'Afrap. dec21-feb22'!A596</f>
        <v/>
      </c>
      <c r="B594" s="78" t="str">
        <f>IF(ISBLANK('Afrap. dec21-feb22'!B596),"",'Afrap. dec21-feb22'!B596)</f>
        <v/>
      </c>
      <c r="C594" s="78" t="str">
        <f>IF(ISBLANK('Afrap. dec21-feb22'!C596),"",'Afrap. dec21-feb22'!C596)</f>
        <v/>
      </c>
      <c r="D594" s="20">
        <f>IF('Afrap. dec21-feb22'!J596="Funktionær",0.75,0.9)</f>
        <v>0.9</v>
      </c>
      <c r="E594" s="16"/>
      <c r="J594" s="96" t="str">
        <f t="shared" si="18"/>
        <v/>
      </c>
      <c r="K594" s="29" t="str">
        <f t="shared" si="19"/>
        <v/>
      </c>
    </row>
    <row r="595" spans="1:11" x14ac:dyDescent="0.25">
      <c r="A595" s="15" t="str">
        <f>'Afrap. dec21-feb22'!A597</f>
        <v/>
      </c>
      <c r="B595" s="78" t="str">
        <f>IF(ISBLANK('Afrap. dec21-feb22'!B597),"",'Afrap. dec21-feb22'!B597)</f>
        <v/>
      </c>
      <c r="C595" s="78" t="str">
        <f>IF(ISBLANK('Afrap. dec21-feb22'!C597),"",'Afrap. dec21-feb22'!C597)</f>
        <v/>
      </c>
      <c r="D595" s="20">
        <f>IF('Afrap. dec21-feb22'!J597="Funktionær",0.75,0.9)</f>
        <v>0.9</v>
      </c>
      <c r="E595" s="16"/>
      <c r="J595" s="96" t="str">
        <f t="shared" si="18"/>
        <v/>
      </c>
      <c r="K595" s="29" t="str">
        <f t="shared" si="19"/>
        <v/>
      </c>
    </row>
    <row r="596" spans="1:11" x14ac:dyDescent="0.25">
      <c r="A596" s="15" t="str">
        <f>'Afrap. dec21-feb22'!A598</f>
        <v/>
      </c>
      <c r="B596" s="78" t="str">
        <f>IF(ISBLANK('Afrap. dec21-feb22'!B598),"",'Afrap. dec21-feb22'!B598)</f>
        <v/>
      </c>
      <c r="C596" s="78" t="str">
        <f>IF(ISBLANK('Afrap. dec21-feb22'!C598),"",'Afrap. dec21-feb22'!C598)</f>
        <v/>
      </c>
      <c r="D596" s="20">
        <f>IF('Afrap. dec21-feb22'!J598="Funktionær",0.75,0.9)</f>
        <v>0.9</v>
      </c>
      <c r="E596" s="16"/>
      <c r="J596" s="96" t="str">
        <f t="shared" si="18"/>
        <v/>
      </c>
      <c r="K596" s="29" t="str">
        <f t="shared" si="19"/>
        <v/>
      </c>
    </row>
    <row r="597" spans="1:11" x14ac:dyDescent="0.25">
      <c r="A597" s="15" t="str">
        <f>'Afrap. dec21-feb22'!A599</f>
        <v/>
      </c>
      <c r="B597" s="78" t="str">
        <f>IF(ISBLANK('Afrap. dec21-feb22'!B599),"",'Afrap. dec21-feb22'!B599)</f>
        <v/>
      </c>
      <c r="C597" s="78" t="str">
        <f>IF(ISBLANK('Afrap. dec21-feb22'!C599),"",'Afrap. dec21-feb22'!C599)</f>
        <v/>
      </c>
      <c r="D597" s="20">
        <f>IF('Afrap. dec21-feb22'!J599="Funktionær",0.75,0.9)</f>
        <v>0.9</v>
      </c>
      <c r="E597" s="16"/>
      <c r="J597" s="96" t="str">
        <f t="shared" si="18"/>
        <v/>
      </c>
      <c r="K597" s="29" t="str">
        <f t="shared" si="19"/>
        <v/>
      </c>
    </row>
    <row r="598" spans="1:11" x14ac:dyDescent="0.25">
      <c r="A598" s="15" t="str">
        <f>'Afrap. dec21-feb22'!A600</f>
        <v/>
      </c>
      <c r="B598" s="78" t="str">
        <f>IF(ISBLANK('Afrap. dec21-feb22'!B600),"",'Afrap. dec21-feb22'!B600)</f>
        <v/>
      </c>
      <c r="C598" s="78" t="str">
        <f>IF(ISBLANK('Afrap. dec21-feb22'!C600),"",'Afrap. dec21-feb22'!C600)</f>
        <v/>
      </c>
      <c r="D598" s="20">
        <f>IF('Afrap. dec21-feb22'!J600="Funktionær",0.75,0.9)</f>
        <v>0.9</v>
      </c>
      <c r="E598" s="16"/>
      <c r="J598" s="96" t="str">
        <f t="shared" si="18"/>
        <v/>
      </c>
      <c r="K598" s="29" t="str">
        <f t="shared" si="19"/>
        <v/>
      </c>
    </row>
    <row r="599" spans="1:11" x14ac:dyDescent="0.25">
      <c r="A599" s="15" t="str">
        <f>'Afrap. dec21-feb22'!A601</f>
        <v/>
      </c>
      <c r="B599" s="78" t="str">
        <f>IF(ISBLANK('Afrap. dec21-feb22'!B601),"",'Afrap. dec21-feb22'!B601)</f>
        <v/>
      </c>
      <c r="C599" s="78" t="str">
        <f>IF(ISBLANK('Afrap. dec21-feb22'!C601),"",'Afrap. dec21-feb22'!C601)</f>
        <v/>
      </c>
      <c r="D599" s="20">
        <f>IF('Afrap. dec21-feb22'!J601="Funktionær",0.75,0.9)</f>
        <v>0.9</v>
      </c>
      <c r="E599" s="16"/>
      <c r="J599" s="96" t="str">
        <f t="shared" si="18"/>
        <v/>
      </c>
      <c r="K599" s="29" t="str">
        <f t="shared" si="19"/>
        <v/>
      </c>
    </row>
    <row r="600" spans="1:11" x14ac:dyDescent="0.25">
      <c r="A600" s="15" t="str">
        <f>'Afrap. dec21-feb22'!A602</f>
        <v/>
      </c>
      <c r="B600" s="78" t="str">
        <f>IF(ISBLANK('Afrap. dec21-feb22'!B602),"",'Afrap. dec21-feb22'!B602)</f>
        <v/>
      </c>
      <c r="C600" s="78" t="str">
        <f>IF(ISBLANK('Afrap. dec21-feb22'!C602),"",'Afrap. dec21-feb22'!C602)</f>
        <v/>
      </c>
      <c r="D600" s="20">
        <f>IF('Afrap. dec21-feb22'!J602="Funktionær",0.75,0.9)</f>
        <v>0.9</v>
      </c>
      <c r="E600" s="16"/>
      <c r="J600" s="96" t="str">
        <f t="shared" si="18"/>
        <v/>
      </c>
      <c r="K600" s="29" t="str">
        <f t="shared" si="19"/>
        <v/>
      </c>
    </row>
    <row r="601" spans="1:11" x14ac:dyDescent="0.25">
      <c r="A601" s="15" t="str">
        <f>'Afrap. dec21-feb22'!A603</f>
        <v/>
      </c>
      <c r="B601" s="78" t="str">
        <f>IF(ISBLANK('Afrap. dec21-feb22'!B603),"",'Afrap. dec21-feb22'!B603)</f>
        <v/>
      </c>
      <c r="C601" s="78" t="str">
        <f>IF(ISBLANK('Afrap. dec21-feb22'!C603),"",'Afrap. dec21-feb22'!C603)</f>
        <v/>
      </c>
      <c r="D601" s="20">
        <f>IF('Afrap. dec21-feb22'!J603="Funktionær",0.75,0.9)</f>
        <v>0.9</v>
      </c>
      <c r="E601" s="16"/>
      <c r="J601" s="96" t="str">
        <f t="shared" si="18"/>
        <v/>
      </c>
      <c r="K601" s="29" t="str">
        <f t="shared" si="19"/>
        <v/>
      </c>
    </row>
    <row r="602" spans="1:11" x14ac:dyDescent="0.25">
      <c r="A602" s="15" t="str">
        <f>'Afrap. dec21-feb22'!A604</f>
        <v/>
      </c>
      <c r="B602" s="78" t="str">
        <f>IF(ISBLANK('Afrap. dec21-feb22'!B604),"",'Afrap. dec21-feb22'!B604)</f>
        <v/>
      </c>
      <c r="C602" s="78" t="str">
        <f>IF(ISBLANK('Afrap. dec21-feb22'!C604),"",'Afrap. dec21-feb22'!C604)</f>
        <v/>
      </c>
      <c r="D602" s="20">
        <f>IF('Afrap. dec21-feb22'!J604="Funktionær",0.75,0.9)</f>
        <v>0.9</v>
      </c>
      <c r="E602" s="16"/>
      <c r="J602" s="96" t="str">
        <f t="shared" si="18"/>
        <v/>
      </c>
      <c r="K602" s="29" t="str">
        <f t="shared" si="19"/>
        <v/>
      </c>
    </row>
    <row r="603" spans="1:11" x14ac:dyDescent="0.25">
      <c r="A603" s="15" t="str">
        <f>'Afrap. dec21-feb22'!A605</f>
        <v/>
      </c>
      <c r="B603" s="78" t="str">
        <f>IF(ISBLANK('Afrap. dec21-feb22'!B605),"",'Afrap. dec21-feb22'!B605)</f>
        <v/>
      </c>
      <c r="C603" s="78" t="str">
        <f>IF(ISBLANK('Afrap. dec21-feb22'!C605),"",'Afrap. dec21-feb22'!C605)</f>
        <v/>
      </c>
      <c r="D603" s="20">
        <f>IF('Afrap. dec21-feb22'!J605="Funktionær",0.75,0.9)</f>
        <v>0.9</v>
      </c>
      <c r="E603" s="16"/>
      <c r="J603" s="96" t="str">
        <f t="shared" si="18"/>
        <v/>
      </c>
      <c r="K603" s="29" t="str">
        <f t="shared" si="19"/>
        <v/>
      </c>
    </row>
    <row r="604" spans="1:11" x14ac:dyDescent="0.25">
      <c r="A604" s="15" t="str">
        <f>'Afrap. dec21-feb22'!A606</f>
        <v/>
      </c>
      <c r="B604" s="78" t="str">
        <f>IF(ISBLANK('Afrap. dec21-feb22'!B606),"",'Afrap. dec21-feb22'!B606)</f>
        <v/>
      </c>
      <c r="C604" s="78" t="str">
        <f>IF(ISBLANK('Afrap. dec21-feb22'!C606),"",'Afrap. dec21-feb22'!C606)</f>
        <v/>
      </c>
      <c r="D604" s="20">
        <f>IF('Afrap. dec21-feb22'!J606="Funktionær",0.75,0.9)</f>
        <v>0.9</v>
      </c>
      <c r="E604" s="16"/>
      <c r="J604" s="96" t="str">
        <f t="shared" si="18"/>
        <v/>
      </c>
      <c r="K604" s="29" t="str">
        <f t="shared" si="19"/>
        <v/>
      </c>
    </row>
    <row r="605" spans="1:11" x14ac:dyDescent="0.25">
      <c r="A605" s="15" t="str">
        <f>'Afrap. dec21-feb22'!A607</f>
        <v/>
      </c>
      <c r="B605" s="78" t="str">
        <f>IF(ISBLANK('Afrap. dec21-feb22'!B607),"",'Afrap. dec21-feb22'!B607)</f>
        <v/>
      </c>
      <c r="C605" s="78" t="str">
        <f>IF(ISBLANK('Afrap. dec21-feb22'!C607),"",'Afrap. dec21-feb22'!C607)</f>
        <v/>
      </c>
      <c r="D605" s="20">
        <f>IF('Afrap. dec21-feb22'!J607="Funktionær",0.75,0.9)</f>
        <v>0.9</v>
      </c>
      <c r="E605" s="16"/>
      <c r="J605" s="96" t="str">
        <f t="shared" si="18"/>
        <v/>
      </c>
      <c r="K605" s="29" t="str">
        <f t="shared" si="19"/>
        <v/>
      </c>
    </row>
    <row r="606" spans="1:11" x14ac:dyDescent="0.25">
      <c r="A606" s="15" t="str">
        <f>'Afrap. dec21-feb22'!A608</f>
        <v/>
      </c>
      <c r="B606" s="78" t="str">
        <f>IF(ISBLANK('Afrap. dec21-feb22'!B608),"",'Afrap. dec21-feb22'!B608)</f>
        <v/>
      </c>
      <c r="C606" s="78" t="str">
        <f>IF(ISBLANK('Afrap. dec21-feb22'!C608),"",'Afrap. dec21-feb22'!C608)</f>
        <v/>
      </c>
      <c r="D606" s="20">
        <f>IF('Afrap. dec21-feb22'!J608="Funktionær",0.75,0.9)</f>
        <v>0.9</v>
      </c>
      <c r="E606" s="16"/>
      <c r="J606" s="96" t="str">
        <f t="shared" si="18"/>
        <v/>
      </c>
      <c r="K606" s="29" t="str">
        <f t="shared" si="19"/>
        <v/>
      </c>
    </row>
    <row r="607" spans="1:11" x14ac:dyDescent="0.25">
      <c r="A607" s="15" t="str">
        <f>'Afrap. dec21-feb22'!A609</f>
        <v/>
      </c>
      <c r="B607" s="78" t="str">
        <f>IF(ISBLANK('Afrap. dec21-feb22'!B609),"",'Afrap. dec21-feb22'!B609)</f>
        <v/>
      </c>
      <c r="C607" s="78" t="str">
        <f>IF(ISBLANK('Afrap. dec21-feb22'!C609),"",'Afrap. dec21-feb22'!C609)</f>
        <v/>
      </c>
      <c r="D607" s="20">
        <f>IF('Afrap. dec21-feb22'!J609="Funktionær",0.75,0.9)</f>
        <v>0.9</v>
      </c>
      <c r="E607" s="16"/>
      <c r="J607" s="96" t="str">
        <f t="shared" si="18"/>
        <v/>
      </c>
      <c r="K607" s="29" t="str">
        <f t="shared" si="19"/>
        <v/>
      </c>
    </row>
    <row r="608" spans="1:11" x14ac:dyDescent="0.25">
      <c r="A608" s="15" t="str">
        <f>'Afrap. dec21-feb22'!A610</f>
        <v/>
      </c>
      <c r="B608" s="78" t="str">
        <f>IF(ISBLANK('Afrap. dec21-feb22'!B610),"",'Afrap. dec21-feb22'!B610)</f>
        <v/>
      </c>
      <c r="C608" s="78" t="str">
        <f>IF(ISBLANK('Afrap. dec21-feb22'!C610),"",'Afrap. dec21-feb22'!C610)</f>
        <v/>
      </c>
      <c r="D608" s="20">
        <f>IF('Afrap. dec21-feb22'!J610="Funktionær",0.75,0.9)</f>
        <v>0.9</v>
      </c>
      <c r="E608" s="16"/>
      <c r="J608" s="96" t="str">
        <f t="shared" si="18"/>
        <v/>
      </c>
      <c r="K608" s="29" t="str">
        <f t="shared" si="19"/>
        <v/>
      </c>
    </row>
    <row r="609" spans="1:11" x14ac:dyDescent="0.25">
      <c r="A609" s="15" t="str">
        <f>'Afrap. dec21-feb22'!A611</f>
        <v/>
      </c>
      <c r="B609" s="78" t="str">
        <f>IF(ISBLANK('Afrap. dec21-feb22'!B611),"",'Afrap. dec21-feb22'!B611)</f>
        <v/>
      </c>
      <c r="C609" s="78" t="str">
        <f>IF(ISBLANK('Afrap. dec21-feb22'!C611),"",'Afrap. dec21-feb22'!C611)</f>
        <v/>
      </c>
      <c r="D609" s="20">
        <f>IF('Afrap. dec21-feb22'!J611="Funktionær",0.75,0.9)</f>
        <v>0.9</v>
      </c>
      <c r="E609" s="16"/>
      <c r="J609" s="96" t="str">
        <f t="shared" si="18"/>
        <v/>
      </c>
      <c r="K609" s="29" t="str">
        <f t="shared" si="19"/>
        <v/>
      </c>
    </row>
    <row r="610" spans="1:11" x14ac:dyDescent="0.25">
      <c r="A610" s="15" t="str">
        <f>'Afrap. dec21-feb22'!A612</f>
        <v/>
      </c>
      <c r="B610" s="78" t="str">
        <f>IF(ISBLANK('Afrap. dec21-feb22'!B612),"",'Afrap. dec21-feb22'!B612)</f>
        <v/>
      </c>
      <c r="C610" s="78" t="str">
        <f>IF(ISBLANK('Afrap. dec21-feb22'!C612),"",'Afrap. dec21-feb22'!C612)</f>
        <v/>
      </c>
      <c r="D610" s="20">
        <f>IF('Afrap. dec21-feb22'!J612="Funktionær",0.75,0.9)</f>
        <v>0.9</v>
      </c>
      <c r="E610" s="16"/>
      <c r="J610" s="96" t="str">
        <f t="shared" si="18"/>
        <v/>
      </c>
      <c r="K610" s="29" t="str">
        <f t="shared" si="19"/>
        <v/>
      </c>
    </row>
    <row r="611" spans="1:11" x14ac:dyDescent="0.25">
      <c r="A611" s="15" t="str">
        <f>'Afrap. dec21-feb22'!A613</f>
        <v/>
      </c>
      <c r="B611" s="78" t="str">
        <f>IF(ISBLANK('Afrap. dec21-feb22'!B613),"",'Afrap. dec21-feb22'!B613)</f>
        <v/>
      </c>
      <c r="C611" s="78" t="str">
        <f>IF(ISBLANK('Afrap. dec21-feb22'!C613),"",'Afrap. dec21-feb22'!C613)</f>
        <v/>
      </c>
      <c r="D611" s="20">
        <f>IF('Afrap. dec21-feb22'!J613="Funktionær",0.75,0.9)</f>
        <v>0.9</v>
      </c>
      <c r="E611" s="16"/>
      <c r="J611" s="96" t="str">
        <f t="shared" si="18"/>
        <v/>
      </c>
      <c r="K611" s="29" t="str">
        <f t="shared" si="19"/>
        <v/>
      </c>
    </row>
    <row r="612" spans="1:11" x14ac:dyDescent="0.25">
      <c r="A612" s="15" t="str">
        <f>'Afrap. dec21-feb22'!A614</f>
        <v/>
      </c>
      <c r="B612" s="78" t="str">
        <f>IF(ISBLANK('Afrap. dec21-feb22'!B614),"",'Afrap. dec21-feb22'!B614)</f>
        <v/>
      </c>
      <c r="C612" s="78" t="str">
        <f>IF(ISBLANK('Afrap. dec21-feb22'!C614),"",'Afrap. dec21-feb22'!C614)</f>
        <v/>
      </c>
      <c r="D612" s="20">
        <f>IF('Afrap. dec21-feb22'!J614="Funktionær",0.75,0.9)</f>
        <v>0.9</v>
      </c>
      <c r="E612" s="16"/>
      <c r="J612" s="96" t="str">
        <f t="shared" si="18"/>
        <v/>
      </c>
      <c r="K612" s="29" t="str">
        <f t="shared" si="19"/>
        <v/>
      </c>
    </row>
    <row r="613" spans="1:11" x14ac:dyDescent="0.25">
      <c r="A613" s="15" t="str">
        <f>'Afrap. dec21-feb22'!A615</f>
        <v/>
      </c>
      <c r="B613" s="78" t="str">
        <f>IF(ISBLANK('Afrap. dec21-feb22'!B615),"",'Afrap. dec21-feb22'!B615)</f>
        <v/>
      </c>
      <c r="C613" s="78" t="str">
        <f>IF(ISBLANK('Afrap. dec21-feb22'!C615),"",'Afrap. dec21-feb22'!C615)</f>
        <v/>
      </c>
      <c r="D613" s="20">
        <f>IF('Afrap. dec21-feb22'!J615="Funktionær",0.75,0.9)</f>
        <v>0.9</v>
      </c>
      <c r="E613" s="16"/>
      <c r="J613" s="96" t="str">
        <f t="shared" si="18"/>
        <v/>
      </c>
      <c r="K613" s="29" t="str">
        <f t="shared" si="19"/>
        <v/>
      </c>
    </row>
    <row r="614" spans="1:11" x14ac:dyDescent="0.25">
      <c r="A614" s="15" t="str">
        <f>'Afrap. dec21-feb22'!A616</f>
        <v/>
      </c>
      <c r="B614" s="78" t="str">
        <f>IF(ISBLANK('Afrap. dec21-feb22'!B616),"",'Afrap. dec21-feb22'!B616)</f>
        <v/>
      </c>
      <c r="C614" s="78" t="str">
        <f>IF(ISBLANK('Afrap. dec21-feb22'!C616),"",'Afrap. dec21-feb22'!C616)</f>
        <v/>
      </c>
      <c r="D614" s="20">
        <f>IF('Afrap. dec21-feb22'!J616="Funktionær",0.75,0.9)</f>
        <v>0.9</v>
      </c>
      <c r="E614" s="16"/>
      <c r="J614" s="96" t="str">
        <f t="shared" si="18"/>
        <v/>
      </c>
      <c r="K614" s="29" t="str">
        <f t="shared" si="19"/>
        <v/>
      </c>
    </row>
    <row r="615" spans="1:11" x14ac:dyDescent="0.25">
      <c r="A615" s="15" t="str">
        <f>'Afrap. dec21-feb22'!A617</f>
        <v/>
      </c>
      <c r="B615" s="78" t="str">
        <f>IF(ISBLANK('Afrap. dec21-feb22'!B617),"",'Afrap. dec21-feb22'!B617)</f>
        <v/>
      </c>
      <c r="C615" s="78" t="str">
        <f>IF(ISBLANK('Afrap. dec21-feb22'!C617),"",'Afrap. dec21-feb22'!C617)</f>
        <v/>
      </c>
      <c r="D615" s="20">
        <f>IF('Afrap. dec21-feb22'!J617="Funktionær",0.75,0.9)</f>
        <v>0.9</v>
      </c>
      <c r="E615" s="16"/>
      <c r="J615" s="96" t="str">
        <f t="shared" si="18"/>
        <v/>
      </c>
      <c r="K615" s="29" t="str">
        <f t="shared" si="19"/>
        <v/>
      </c>
    </row>
    <row r="616" spans="1:11" x14ac:dyDescent="0.25">
      <c r="A616" s="15" t="str">
        <f>'Afrap. dec21-feb22'!A618</f>
        <v/>
      </c>
      <c r="B616" s="78" t="str">
        <f>IF(ISBLANK('Afrap. dec21-feb22'!B618),"",'Afrap. dec21-feb22'!B618)</f>
        <v/>
      </c>
      <c r="C616" s="78" t="str">
        <f>IF(ISBLANK('Afrap. dec21-feb22'!C618),"",'Afrap. dec21-feb22'!C618)</f>
        <v/>
      </c>
      <c r="D616" s="20">
        <f>IF('Afrap. dec21-feb22'!J618="Funktionær",0.75,0.9)</f>
        <v>0.9</v>
      </c>
      <c r="E616" s="16"/>
      <c r="J616" s="96" t="str">
        <f t="shared" si="18"/>
        <v/>
      </c>
      <c r="K616" s="29" t="str">
        <f t="shared" si="19"/>
        <v/>
      </c>
    </row>
    <row r="617" spans="1:11" x14ac:dyDescent="0.25">
      <c r="A617" s="15" t="str">
        <f>'Afrap. dec21-feb22'!A619</f>
        <v/>
      </c>
      <c r="B617" s="78" t="str">
        <f>IF(ISBLANK('Afrap. dec21-feb22'!B619),"",'Afrap. dec21-feb22'!B619)</f>
        <v/>
      </c>
      <c r="C617" s="78" t="str">
        <f>IF(ISBLANK('Afrap. dec21-feb22'!C619),"",'Afrap. dec21-feb22'!C619)</f>
        <v/>
      </c>
      <c r="D617" s="20">
        <f>IF('Afrap. dec21-feb22'!J619="Funktionær",0.75,0.9)</f>
        <v>0.9</v>
      </c>
      <c r="E617" s="16"/>
      <c r="J617" s="96" t="str">
        <f t="shared" si="18"/>
        <v/>
      </c>
      <c r="K617" s="29" t="str">
        <f t="shared" si="19"/>
        <v/>
      </c>
    </row>
    <row r="618" spans="1:11" x14ac:dyDescent="0.25">
      <c r="A618" s="15" t="str">
        <f>'Afrap. dec21-feb22'!A620</f>
        <v/>
      </c>
      <c r="B618" s="78" t="str">
        <f>IF(ISBLANK('Afrap. dec21-feb22'!B620),"",'Afrap. dec21-feb22'!B620)</f>
        <v/>
      </c>
      <c r="C618" s="78" t="str">
        <f>IF(ISBLANK('Afrap. dec21-feb22'!C620),"",'Afrap. dec21-feb22'!C620)</f>
        <v/>
      </c>
      <c r="D618" s="20">
        <f>IF('Afrap. dec21-feb22'!J620="Funktionær",0.75,0.9)</f>
        <v>0.9</v>
      </c>
      <c r="E618" s="16"/>
      <c r="J618" s="96" t="str">
        <f t="shared" si="18"/>
        <v/>
      </c>
      <c r="K618" s="29" t="str">
        <f t="shared" si="19"/>
        <v/>
      </c>
    </row>
    <row r="619" spans="1:11" x14ac:dyDescent="0.25">
      <c r="A619" s="15" t="str">
        <f>'Afrap. dec21-feb22'!A621</f>
        <v/>
      </c>
      <c r="B619" s="78" t="str">
        <f>IF(ISBLANK('Afrap. dec21-feb22'!B621),"",'Afrap. dec21-feb22'!B621)</f>
        <v/>
      </c>
      <c r="C619" s="78" t="str">
        <f>IF(ISBLANK('Afrap. dec21-feb22'!C621),"",'Afrap. dec21-feb22'!C621)</f>
        <v/>
      </c>
      <c r="D619" s="20">
        <f>IF('Afrap. dec21-feb22'!J621="Funktionær",0.75,0.9)</f>
        <v>0.9</v>
      </c>
      <c r="E619" s="16"/>
      <c r="J619" s="96" t="str">
        <f t="shared" si="18"/>
        <v/>
      </c>
      <c r="K619" s="29" t="str">
        <f t="shared" si="19"/>
        <v/>
      </c>
    </row>
    <row r="620" spans="1:11" x14ac:dyDescent="0.25">
      <c r="A620" s="15" t="str">
        <f>'Afrap. dec21-feb22'!A622</f>
        <v/>
      </c>
      <c r="B620" s="78" t="str">
        <f>IF(ISBLANK('Afrap. dec21-feb22'!B622),"",'Afrap. dec21-feb22'!B622)</f>
        <v/>
      </c>
      <c r="C620" s="78" t="str">
        <f>IF(ISBLANK('Afrap. dec21-feb22'!C622),"",'Afrap. dec21-feb22'!C622)</f>
        <v/>
      </c>
      <c r="D620" s="20">
        <f>IF('Afrap. dec21-feb22'!J622="Funktionær",0.75,0.9)</f>
        <v>0.9</v>
      </c>
      <c r="E620" s="16"/>
      <c r="J620" s="96" t="str">
        <f t="shared" si="18"/>
        <v/>
      </c>
      <c r="K620" s="29" t="str">
        <f t="shared" si="19"/>
        <v/>
      </c>
    </row>
    <row r="621" spans="1:11" x14ac:dyDescent="0.25">
      <c r="A621" s="15" t="str">
        <f>'Afrap. dec21-feb22'!A623</f>
        <v/>
      </c>
      <c r="B621" s="78" t="str">
        <f>IF(ISBLANK('Afrap. dec21-feb22'!B623),"",'Afrap. dec21-feb22'!B623)</f>
        <v/>
      </c>
      <c r="C621" s="78" t="str">
        <f>IF(ISBLANK('Afrap. dec21-feb22'!C623),"",'Afrap. dec21-feb22'!C623)</f>
        <v/>
      </c>
      <c r="D621" s="20">
        <f>IF('Afrap. dec21-feb22'!J623="Funktionær",0.75,0.9)</f>
        <v>0.9</v>
      </c>
      <c r="E621" s="16"/>
      <c r="J621" s="96" t="str">
        <f t="shared" si="18"/>
        <v/>
      </c>
      <c r="K621" s="29" t="str">
        <f t="shared" si="19"/>
        <v/>
      </c>
    </row>
    <row r="622" spans="1:11" x14ac:dyDescent="0.25">
      <c r="A622" s="15" t="str">
        <f>'Afrap. dec21-feb22'!A624</f>
        <v/>
      </c>
      <c r="B622" s="78" t="str">
        <f>IF(ISBLANK('Afrap. dec21-feb22'!B624),"",'Afrap. dec21-feb22'!B624)</f>
        <v/>
      </c>
      <c r="C622" s="78" t="str">
        <f>IF(ISBLANK('Afrap. dec21-feb22'!C624),"",'Afrap. dec21-feb22'!C624)</f>
        <v/>
      </c>
      <c r="D622" s="20">
        <f>IF('Afrap. dec21-feb22'!J624="Funktionær",0.75,0.9)</f>
        <v>0.9</v>
      </c>
      <c r="E622" s="16"/>
      <c r="J622" s="96" t="str">
        <f t="shared" si="18"/>
        <v/>
      </c>
      <c r="K622" s="29" t="str">
        <f t="shared" si="19"/>
        <v/>
      </c>
    </row>
    <row r="623" spans="1:11" x14ac:dyDescent="0.25">
      <c r="A623" s="15" t="str">
        <f>'Afrap. dec21-feb22'!A625</f>
        <v/>
      </c>
      <c r="B623" s="78" t="str">
        <f>IF(ISBLANK('Afrap. dec21-feb22'!B625),"",'Afrap. dec21-feb22'!B625)</f>
        <v/>
      </c>
      <c r="C623" s="78" t="str">
        <f>IF(ISBLANK('Afrap. dec21-feb22'!C625),"",'Afrap. dec21-feb22'!C625)</f>
        <v/>
      </c>
      <c r="D623" s="20">
        <f>IF('Afrap. dec21-feb22'!J625="Funktionær",0.75,0.9)</f>
        <v>0.9</v>
      </c>
      <c r="E623" s="16"/>
      <c r="J623" s="96" t="str">
        <f t="shared" si="18"/>
        <v/>
      </c>
      <c r="K623" s="29" t="str">
        <f t="shared" si="19"/>
        <v/>
      </c>
    </row>
    <row r="624" spans="1:11" x14ac:dyDescent="0.25">
      <c r="A624" s="15" t="str">
        <f>'Afrap. dec21-feb22'!A626</f>
        <v/>
      </c>
      <c r="B624" s="78" t="str">
        <f>IF(ISBLANK('Afrap. dec21-feb22'!B626),"",'Afrap. dec21-feb22'!B626)</f>
        <v/>
      </c>
      <c r="C624" s="78" t="str">
        <f>IF(ISBLANK('Afrap. dec21-feb22'!C626),"",'Afrap. dec21-feb22'!C626)</f>
        <v/>
      </c>
      <c r="D624" s="20">
        <f>IF('Afrap. dec21-feb22'!J626="Funktionær",0.75,0.9)</f>
        <v>0.9</v>
      </c>
      <c r="E624" s="16"/>
      <c r="J624" s="96" t="str">
        <f t="shared" si="18"/>
        <v/>
      </c>
      <c r="K624" s="29" t="str">
        <f t="shared" si="19"/>
        <v/>
      </c>
    </row>
    <row r="625" spans="1:11" x14ac:dyDescent="0.25">
      <c r="A625" s="15" t="str">
        <f>'Afrap. dec21-feb22'!A627</f>
        <v/>
      </c>
      <c r="B625" s="78" t="str">
        <f>IF(ISBLANK('Afrap. dec21-feb22'!B627),"",'Afrap. dec21-feb22'!B627)</f>
        <v/>
      </c>
      <c r="C625" s="78" t="str">
        <f>IF(ISBLANK('Afrap. dec21-feb22'!C627),"",'Afrap. dec21-feb22'!C627)</f>
        <v/>
      </c>
      <c r="D625" s="20">
        <f>IF('Afrap. dec21-feb22'!J627="Funktionær",0.75,0.9)</f>
        <v>0.9</v>
      </c>
      <c r="E625" s="16"/>
      <c r="J625" s="96" t="str">
        <f t="shared" si="18"/>
        <v/>
      </c>
      <c r="K625" s="29" t="str">
        <f t="shared" si="19"/>
        <v/>
      </c>
    </row>
    <row r="626" spans="1:11" x14ac:dyDescent="0.25">
      <c r="A626" s="15" t="str">
        <f>'Afrap. dec21-feb22'!A628</f>
        <v/>
      </c>
      <c r="B626" s="78" t="str">
        <f>IF(ISBLANK('Afrap. dec21-feb22'!B628),"",'Afrap. dec21-feb22'!B628)</f>
        <v/>
      </c>
      <c r="C626" s="78" t="str">
        <f>IF(ISBLANK('Afrap. dec21-feb22'!C628),"",'Afrap. dec21-feb22'!C628)</f>
        <v/>
      </c>
      <c r="D626" s="20">
        <f>IF('Afrap. dec21-feb22'!J628="Funktionær",0.75,0.9)</f>
        <v>0.9</v>
      </c>
      <c r="E626" s="16"/>
      <c r="J626" s="96" t="str">
        <f t="shared" si="18"/>
        <v/>
      </c>
      <c r="K626" s="29" t="str">
        <f t="shared" si="19"/>
        <v/>
      </c>
    </row>
    <row r="627" spans="1:11" x14ac:dyDescent="0.25">
      <c r="A627" s="15" t="str">
        <f>'Afrap. dec21-feb22'!A629</f>
        <v/>
      </c>
      <c r="B627" s="78" t="str">
        <f>IF(ISBLANK('Afrap. dec21-feb22'!B629),"",'Afrap. dec21-feb22'!B629)</f>
        <v/>
      </c>
      <c r="C627" s="78" t="str">
        <f>IF(ISBLANK('Afrap. dec21-feb22'!C629),"",'Afrap. dec21-feb22'!C629)</f>
        <v/>
      </c>
      <c r="D627" s="20">
        <f>IF('Afrap. dec21-feb22'!J629="Funktionær",0.75,0.9)</f>
        <v>0.9</v>
      </c>
      <c r="E627" s="16"/>
      <c r="J627" s="96" t="str">
        <f t="shared" si="18"/>
        <v/>
      </c>
      <c r="K627" s="29" t="str">
        <f t="shared" si="19"/>
        <v/>
      </c>
    </row>
    <row r="628" spans="1:11" x14ac:dyDescent="0.25">
      <c r="A628" s="15" t="str">
        <f>'Afrap. dec21-feb22'!A630</f>
        <v/>
      </c>
      <c r="B628" s="78" t="str">
        <f>IF(ISBLANK('Afrap. dec21-feb22'!B630),"",'Afrap. dec21-feb22'!B630)</f>
        <v/>
      </c>
      <c r="C628" s="78" t="str">
        <f>IF(ISBLANK('Afrap. dec21-feb22'!C630),"",'Afrap. dec21-feb22'!C630)</f>
        <v/>
      </c>
      <c r="D628" s="20">
        <f>IF('Afrap. dec21-feb22'!J630="Funktionær",0.75,0.9)</f>
        <v>0.9</v>
      </c>
      <c r="E628" s="16"/>
      <c r="J628" s="96" t="str">
        <f t="shared" si="18"/>
        <v/>
      </c>
      <c r="K628" s="29" t="str">
        <f t="shared" si="19"/>
        <v/>
      </c>
    </row>
    <row r="629" spans="1:11" x14ac:dyDescent="0.25">
      <c r="A629" s="15" t="str">
        <f>'Afrap. dec21-feb22'!A631</f>
        <v/>
      </c>
      <c r="B629" s="78" t="str">
        <f>IF(ISBLANK('Afrap. dec21-feb22'!B631),"",'Afrap. dec21-feb22'!B631)</f>
        <v/>
      </c>
      <c r="C629" s="78" t="str">
        <f>IF(ISBLANK('Afrap. dec21-feb22'!C631),"",'Afrap. dec21-feb22'!C631)</f>
        <v/>
      </c>
      <c r="D629" s="20">
        <f>IF('Afrap. dec21-feb22'!J631="Funktionær",0.75,0.9)</f>
        <v>0.9</v>
      </c>
      <c r="E629" s="16"/>
      <c r="J629" s="96" t="str">
        <f t="shared" si="18"/>
        <v/>
      </c>
      <c r="K629" s="29" t="str">
        <f t="shared" si="19"/>
        <v/>
      </c>
    </row>
    <row r="630" spans="1:11" x14ac:dyDescent="0.25">
      <c r="A630" s="15" t="str">
        <f>'Afrap. dec21-feb22'!A632</f>
        <v/>
      </c>
      <c r="B630" s="78" t="str">
        <f>IF(ISBLANK('Afrap. dec21-feb22'!B632),"",'Afrap. dec21-feb22'!B632)</f>
        <v/>
      </c>
      <c r="C630" s="78" t="str">
        <f>IF(ISBLANK('Afrap. dec21-feb22'!C632),"",'Afrap. dec21-feb22'!C632)</f>
        <v/>
      </c>
      <c r="D630" s="20">
        <f>IF('Afrap. dec21-feb22'!J632="Funktionær",0.75,0.9)</f>
        <v>0.9</v>
      </c>
      <c r="E630" s="16"/>
      <c r="J630" s="96" t="str">
        <f t="shared" si="18"/>
        <v/>
      </c>
      <c r="K630" s="29" t="str">
        <f t="shared" si="19"/>
        <v/>
      </c>
    </row>
    <row r="631" spans="1:11" x14ac:dyDescent="0.25">
      <c r="A631" s="15" t="str">
        <f>'Afrap. dec21-feb22'!A633</f>
        <v/>
      </c>
      <c r="B631" s="78" t="str">
        <f>IF(ISBLANK('Afrap. dec21-feb22'!B633),"",'Afrap. dec21-feb22'!B633)</f>
        <v/>
      </c>
      <c r="C631" s="78" t="str">
        <f>IF(ISBLANK('Afrap. dec21-feb22'!C633),"",'Afrap. dec21-feb22'!C633)</f>
        <v/>
      </c>
      <c r="D631" s="20">
        <f>IF('Afrap. dec21-feb22'!J633="Funktionær",0.75,0.9)</f>
        <v>0.9</v>
      </c>
      <c r="E631" s="16"/>
      <c r="J631" s="96" t="str">
        <f t="shared" si="18"/>
        <v/>
      </c>
      <c r="K631" s="29" t="str">
        <f t="shared" si="19"/>
        <v/>
      </c>
    </row>
    <row r="632" spans="1:11" x14ac:dyDescent="0.25">
      <c r="A632" s="15" t="str">
        <f>'Afrap. dec21-feb22'!A634</f>
        <v/>
      </c>
      <c r="B632" s="78" t="str">
        <f>IF(ISBLANK('Afrap. dec21-feb22'!B634),"",'Afrap. dec21-feb22'!B634)</f>
        <v/>
      </c>
      <c r="C632" s="78" t="str">
        <f>IF(ISBLANK('Afrap. dec21-feb22'!C634),"",'Afrap. dec21-feb22'!C634)</f>
        <v/>
      </c>
      <c r="D632" s="20">
        <f>IF('Afrap. dec21-feb22'!J634="Funktionær",0.75,0.9)</f>
        <v>0.9</v>
      </c>
      <c r="E632" s="16"/>
      <c r="J632" s="96" t="str">
        <f t="shared" si="18"/>
        <v/>
      </c>
      <c r="K632" s="29" t="str">
        <f t="shared" si="19"/>
        <v/>
      </c>
    </row>
    <row r="633" spans="1:11" x14ac:dyDescent="0.25">
      <c r="A633" s="15" t="str">
        <f>'Afrap. dec21-feb22'!A635</f>
        <v/>
      </c>
      <c r="B633" s="78" t="str">
        <f>IF(ISBLANK('Afrap. dec21-feb22'!B635),"",'Afrap. dec21-feb22'!B635)</f>
        <v/>
      </c>
      <c r="C633" s="78" t="str">
        <f>IF(ISBLANK('Afrap. dec21-feb22'!C635),"",'Afrap. dec21-feb22'!C635)</f>
        <v/>
      </c>
      <c r="D633" s="20">
        <f>IF('Afrap. dec21-feb22'!J635="Funktionær",0.75,0.9)</f>
        <v>0.9</v>
      </c>
      <c r="E633" s="16"/>
      <c r="J633" s="96" t="str">
        <f t="shared" si="18"/>
        <v/>
      </c>
      <c r="K633" s="29" t="str">
        <f t="shared" si="19"/>
        <v/>
      </c>
    </row>
    <row r="634" spans="1:11" x14ac:dyDescent="0.25">
      <c r="A634" s="15" t="str">
        <f>'Afrap. dec21-feb22'!A636</f>
        <v/>
      </c>
      <c r="B634" s="78" t="str">
        <f>IF(ISBLANK('Afrap. dec21-feb22'!B636),"",'Afrap. dec21-feb22'!B636)</f>
        <v/>
      </c>
      <c r="C634" s="78" t="str">
        <f>IF(ISBLANK('Afrap. dec21-feb22'!C636),"",'Afrap. dec21-feb22'!C636)</f>
        <v/>
      </c>
      <c r="D634" s="20">
        <f>IF('Afrap. dec21-feb22'!J636="Funktionær",0.75,0.9)</f>
        <v>0.9</v>
      </c>
      <c r="E634" s="16"/>
      <c r="J634" s="96" t="str">
        <f t="shared" si="18"/>
        <v/>
      </c>
      <c r="K634" s="29" t="str">
        <f t="shared" si="19"/>
        <v/>
      </c>
    </row>
    <row r="635" spans="1:11" x14ac:dyDescent="0.25">
      <c r="A635" s="15" t="str">
        <f>'Afrap. dec21-feb22'!A637</f>
        <v/>
      </c>
      <c r="B635" s="78" t="str">
        <f>IF(ISBLANK('Afrap. dec21-feb22'!B637),"",'Afrap. dec21-feb22'!B637)</f>
        <v/>
      </c>
      <c r="C635" s="78" t="str">
        <f>IF(ISBLANK('Afrap. dec21-feb22'!C637),"",'Afrap. dec21-feb22'!C637)</f>
        <v/>
      </c>
      <c r="D635" s="20">
        <f>IF('Afrap. dec21-feb22'!J637="Funktionær",0.75,0.9)</f>
        <v>0.9</v>
      </c>
      <c r="E635" s="16"/>
      <c r="J635" s="96" t="str">
        <f t="shared" si="18"/>
        <v/>
      </c>
      <c r="K635" s="29" t="str">
        <f t="shared" si="19"/>
        <v/>
      </c>
    </row>
    <row r="636" spans="1:11" x14ac:dyDescent="0.25">
      <c r="A636" s="15" t="str">
        <f>'Afrap. dec21-feb22'!A638</f>
        <v/>
      </c>
      <c r="B636" s="78" t="str">
        <f>IF(ISBLANK('Afrap. dec21-feb22'!B638),"",'Afrap. dec21-feb22'!B638)</f>
        <v/>
      </c>
      <c r="C636" s="78" t="str">
        <f>IF(ISBLANK('Afrap. dec21-feb22'!C638),"",'Afrap. dec21-feb22'!C638)</f>
        <v/>
      </c>
      <c r="D636" s="20">
        <f>IF('Afrap. dec21-feb22'!J638="Funktionær",0.75,0.9)</f>
        <v>0.9</v>
      </c>
      <c r="E636" s="16"/>
      <c r="J636" s="96" t="str">
        <f t="shared" si="18"/>
        <v/>
      </c>
      <c r="K636" s="29" t="str">
        <f t="shared" si="19"/>
        <v/>
      </c>
    </row>
    <row r="637" spans="1:11" x14ac:dyDescent="0.25">
      <c r="A637" s="15" t="str">
        <f>'Afrap. dec21-feb22'!A639</f>
        <v/>
      </c>
      <c r="B637" s="78" t="str">
        <f>IF(ISBLANK('Afrap. dec21-feb22'!B639),"",'Afrap. dec21-feb22'!B639)</f>
        <v/>
      </c>
      <c r="C637" s="78" t="str">
        <f>IF(ISBLANK('Afrap. dec21-feb22'!C639),"",'Afrap. dec21-feb22'!C639)</f>
        <v/>
      </c>
      <c r="D637" s="20">
        <f>IF('Afrap. dec21-feb22'!J639="Funktionær",0.75,0.9)</f>
        <v>0.9</v>
      </c>
      <c r="E637" s="16"/>
      <c r="J637" s="96" t="str">
        <f t="shared" si="18"/>
        <v/>
      </c>
      <c r="K637" s="29" t="str">
        <f t="shared" si="19"/>
        <v/>
      </c>
    </row>
    <row r="638" spans="1:11" x14ac:dyDescent="0.25">
      <c r="A638" s="15" t="str">
        <f>'Afrap. dec21-feb22'!A640</f>
        <v/>
      </c>
      <c r="B638" s="78" t="str">
        <f>IF(ISBLANK('Afrap. dec21-feb22'!B640),"",'Afrap. dec21-feb22'!B640)</f>
        <v/>
      </c>
      <c r="C638" s="78" t="str">
        <f>IF(ISBLANK('Afrap. dec21-feb22'!C640),"",'Afrap. dec21-feb22'!C640)</f>
        <v/>
      </c>
      <c r="D638" s="20">
        <f>IF('Afrap. dec21-feb22'!J640="Funktionær",0.75,0.9)</f>
        <v>0.9</v>
      </c>
      <c r="E638" s="16"/>
      <c r="J638" s="96" t="str">
        <f t="shared" si="18"/>
        <v/>
      </c>
      <c r="K638" s="29" t="str">
        <f t="shared" si="19"/>
        <v/>
      </c>
    </row>
    <row r="639" spans="1:11" x14ac:dyDescent="0.25">
      <c r="A639" s="15" t="str">
        <f>'Afrap. dec21-feb22'!A641</f>
        <v/>
      </c>
      <c r="B639" s="78" t="str">
        <f>IF(ISBLANK('Afrap. dec21-feb22'!B641),"",'Afrap. dec21-feb22'!B641)</f>
        <v/>
      </c>
      <c r="C639" s="78" t="str">
        <f>IF(ISBLANK('Afrap. dec21-feb22'!C641),"",'Afrap. dec21-feb22'!C641)</f>
        <v/>
      </c>
      <c r="D639" s="20">
        <f>IF('Afrap. dec21-feb22'!J641="Funktionær",0.75,0.9)</f>
        <v>0.9</v>
      </c>
      <c r="E639" s="16"/>
      <c r="J639" s="96" t="str">
        <f t="shared" si="18"/>
        <v/>
      </c>
      <c r="K639" s="29" t="str">
        <f t="shared" si="19"/>
        <v/>
      </c>
    </row>
    <row r="640" spans="1:11" x14ac:dyDescent="0.25">
      <c r="A640" s="15" t="str">
        <f>'Afrap. dec21-feb22'!A642</f>
        <v/>
      </c>
      <c r="B640" s="78" t="str">
        <f>IF(ISBLANK('Afrap. dec21-feb22'!B642),"",'Afrap. dec21-feb22'!B642)</f>
        <v/>
      </c>
      <c r="C640" s="78" t="str">
        <f>IF(ISBLANK('Afrap. dec21-feb22'!C642),"",'Afrap. dec21-feb22'!C642)</f>
        <v/>
      </c>
      <c r="D640" s="20">
        <f>IF('Afrap. dec21-feb22'!J642="Funktionær",0.75,0.9)</f>
        <v>0.9</v>
      </c>
      <c r="E640" s="16"/>
      <c r="J640" s="96" t="str">
        <f t="shared" si="18"/>
        <v/>
      </c>
      <c r="K640" s="29" t="str">
        <f t="shared" si="19"/>
        <v/>
      </c>
    </row>
    <row r="641" spans="1:11" x14ac:dyDescent="0.25">
      <c r="A641" s="15" t="str">
        <f>'Afrap. dec21-feb22'!A643</f>
        <v/>
      </c>
      <c r="B641" s="78" t="str">
        <f>IF(ISBLANK('Afrap. dec21-feb22'!B643),"",'Afrap. dec21-feb22'!B643)</f>
        <v/>
      </c>
      <c r="C641" s="78" t="str">
        <f>IF(ISBLANK('Afrap. dec21-feb22'!C643),"",'Afrap. dec21-feb22'!C643)</f>
        <v/>
      </c>
      <c r="D641" s="20">
        <f>IF('Afrap. dec21-feb22'!J643="Funktionær",0.75,0.9)</f>
        <v>0.9</v>
      </c>
      <c r="E641" s="16"/>
      <c r="J641" s="96" t="str">
        <f t="shared" si="18"/>
        <v/>
      </c>
      <c r="K641" s="29" t="str">
        <f t="shared" si="19"/>
        <v/>
      </c>
    </row>
    <row r="642" spans="1:11" x14ac:dyDescent="0.25">
      <c r="A642" s="15" t="str">
        <f>'Afrap. dec21-feb22'!A644</f>
        <v/>
      </c>
      <c r="B642" s="78" t="str">
        <f>IF(ISBLANK('Afrap. dec21-feb22'!B644),"",'Afrap. dec21-feb22'!B644)</f>
        <v/>
      </c>
      <c r="C642" s="78" t="str">
        <f>IF(ISBLANK('Afrap. dec21-feb22'!C644),"",'Afrap. dec21-feb22'!C644)</f>
        <v/>
      </c>
      <c r="D642" s="20">
        <f>IF('Afrap. dec21-feb22'!J644="Funktionær",0.75,0.9)</f>
        <v>0.9</v>
      </c>
      <c r="E642" s="16"/>
      <c r="J642" s="96" t="str">
        <f t="shared" si="18"/>
        <v/>
      </c>
      <c r="K642" s="29" t="str">
        <f t="shared" si="19"/>
        <v/>
      </c>
    </row>
    <row r="643" spans="1:11" x14ac:dyDescent="0.25">
      <c r="A643" s="15" t="str">
        <f>'Afrap. dec21-feb22'!A645</f>
        <v/>
      </c>
      <c r="B643" s="78" t="str">
        <f>IF(ISBLANK('Afrap. dec21-feb22'!B645),"",'Afrap. dec21-feb22'!B645)</f>
        <v/>
      </c>
      <c r="C643" s="78" t="str">
        <f>IF(ISBLANK('Afrap. dec21-feb22'!C645),"",'Afrap. dec21-feb22'!C645)</f>
        <v/>
      </c>
      <c r="D643" s="20">
        <f>IF('Afrap. dec21-feb22'!J645="Funktionær",0.75,0.9)</f>
        <v>0.9</v>
      </c>
      <c r="E643" s="16"/>
      <c r="J643" s="96" t="str">
        <f t="shared" si="18"/>
        <v/>
      </c>
      <c r="K643" s="29" t="str">
        <f t="shared" si="19"/>
        <v/>
      </c>
    </row>
    <row r="644" spans="1:11" x14ac:dyDescent="0.25">
      <c r="A644" s="15" t="str">
        <f>'Afrap. dec21-feb22'!A646</f>
        <v/>
      </c>
      <c r="B644" s="78" t="str">
        <f>IF(ISBLANK('Afrap. dec21-feb22'!B646),"",'Afrap. dec21-feb22'!B646)</f>
        <v/>
      </c>
      <c r="C644" s="78" t="str">
        <f>IF(ISBLANK('Afrap. dec21-feb22'!C646),"",'Afrap. dec21-feb22'!C646)</f>
        <v/>
      </c>
      <c r="D644" s="20">
        <f>IF('Afrap. dec21-feb22'!J646="Funktionær",0.75,0.9)</f>
        <v>0.9</v>
      </c>
      <c r="E644" s="16"/>
      <c r="J644" s="96" t="str">
        <f t="shared" si="18"/>
        <v/>
      </c>
      <c r="K644" s="29" t="str">
        <f t="shared" si="19"/>
        <v/>
      </c>
    </row>
    <row r="645" spans="1:11" x14ac:dyDescent="0.25">
      <c r="A645" s="15" t="str">
        <f>'Afrap. dec21-feb22'!A647</f>
        <v/>
      </c>
      <c r="B645" s="78" t="str">
        <f>IF(ISBLANK('Afrap. dec21-feb22'!B647),"",'Afrap. dec21-feb22'!B647)</f>
        <v/>
      </c>
      <c r="C645" s="78" t="str">
        <f>IF(ISBLANK('Afrap. dec21-feb22'!C647),"",'Afrap. dec21-feb22'!C647)</f>
        <v/>
      </c>
      <c r="D645" s="20">
        <f>IF('Afrap. dec21-feb22'!J647="Funktionær",0.75,0.9)</f>
        <v>0.9</v>
      </c>
      <c r="E645" s="16"/>
      <c r="J645" s="96" t="str">
        <f t="shared" si="18"/>
        <v/>
      </c>
      <c r="K645" s="29" t="str">
        <f t="shared" si="19"/>
        <v/>
      </c>
    </row>
    <row r="646" spans="1:11" x14ac:dyDescent="0.25">
      <c r="A646" s="15" t="str">
        <f>'Afrap. dec21-feb22'!A648</f>
        <v/>
      </c>
      <c r="B646" s="78" t="str">
        <f>IF(ISBLANK('Afrap. dec21-feb22'!B648),"",'Afrap. dec21-feb22'!B648)</f>
        <v/>
      </c>
      <c r="C646" s="78" t="str">
        <f>IF(ISBLANK('Afrap. dec21-feb22'!C648),"",'Afrap. dec21-feb22'!C648)</f>
        <v/>
      </c>
      <c r="D646" s="20">
        <f>IF('Afrap. dec21-feb22'!J648="Funktionær",0.75,0.9)</f>
        <v>0.9</v>
      </c>
      <c r="E646" s="16"/>
      <c r="J646" s="96" t="str">
        <f t="shared" ref="J646:J709" si="20">IF(E646="Ja",((F646-G646)+(H646-I646)),"")</f>
        <v/>
      </c>
      <c r="K646" s="29" t="str">
        <f t="shared" ref="K646:K709" si="21">IFERROR(IF(J646&lt;0,J646*D646,J646*D646),"")</f>
        <v/>
      </c>
    </row>
    <row r="647" spans="1:11" x14ac:dyDescent="0.25">
      <c r="A647" s="15" t="str">
        <f>'Afrap. dec21-feb22'!A649</f>
        <v/>
      </c>
      <c r="B647" s="78" t="str">
        <f>IF(ISBLANK('Afrap. dec21-feb22'!B649),"",'Afrap. dec21-feb22'!B649)</f>
        <v/>
      </c>
      <c r="C647" s="78" t="str">
        <f>IF(ISBLANK('Afrap. dec21-feb22'!C649),"",'Afrap. dec21-feb22'!C649)</f>
        <v/>
      </c>
      <c r="D647" s="20">
        <f>IF('Afrap. dec21-feb22'!J649="Funktionær",0.75,0.9)</f>
        <v>0.9</v>
      </c>
      <c r="E647" s="16"/>
      <c r="J647" s="96" t="str">
        <f t="shared" si="20"/>
        <v/>
      </c>
      <c r="K647" s="29" t="str">
        <f t="shared" si="21"/>
        <v/>
      </c>
    </row>
    <row r="648" spans="1:11" x14ac:dyDescent="0.25">
      <c r="A648" s="15" t="str">
        <f>'Afrap. dec21-feb22'!A650</f>
        <v/>
      </c>
      <c r="B648" s="78" t="str">
        <f>IF(ISBLANK('Afrap. dec21-feb22'!B650),"",'Afrap. dec21-feb22'!B650)</f>
        <v/>
      </c>
      <c r="C648" s="78" t="str">
        <f>IF(ISBLANK('Afrap. dec21-feb22'!C650),"",'Afrap. dec21-feb22'!C650)</f>
        <v/>
      </c>
      <c r="D648" s="20">
        <f>IF('Afrap. dec21-feb22'!J650="Funktionær",0.75,0.9)</f>
        <v>0.9</v>
      </c>
      <c r="E648" s="16"/>
      <c r="J648" s="96" t="str">
        <f t="shared" si="20"/>
        <v/>
      </c>
      <c r="K648" s="29" t="str">
        <f t="shared" si="21"/>
        <v/>
      </c>
    </row>
    <row r="649" spans="1:11" x14ac:dyDescent="0.25">
      <c r="A649" s="15" t="str">
        <f>'Afrap. dec21-feb22'!A651</f>
        <v/>
      </c>
      <c r="B649" s="78" t="str">
        <f>IF(ISBLANK('Afrap. dec21-feb22'!B651),"",'Afrap. dec21-feb22'!B651)</f>
        <v/>
      </c>
      <c r="C649" s="78" t="str">
        <f>IF(ISBLANK('Afrap. dec21-feb22'!C651),"",'Afrap. dec21-feb22'!C651)</f>
        <v/>
      </c>
      <c r="D649" s="20">
        <f>IF('Afrap. dec21-feb22'!J651="Funktionær",0.75,0.9)</f>
        <v>0.9</v>
      </c>
      <c r="E649" s="16"/>
      <c r="J649" s="96" t="str">
        <f t="shared" si="20"/>
        <v/>
      </c>
      <c r="K649" s="29" t="str">
        <f t="shared" si="21"/>
        <v/>
      </c>
    </row>
    <row r="650" spans="1:11" x14ac:dyDescent="0.25">
      <c r="A650" s="15" t="str">
        <f>'Afrap. dec21-feb22'!A652</f>
        <v/>
      </c>
      <c r="B650" s="78" t="str">
        <f>IF(ISBLANK('Afrap. dec21-feb22'!B652),"",'Afrap. dec21-feb22'!B652)</f>
        <v/>
      </c>
      <c r="C650" s="78" t="str">
        <f>IF(ISBLANK('Afrap. dec21-feb22'!C652),"",'Afrap. dec21-feb22'!C652)</f>
        <v/>
      </c>
      <c r="D650" s="20">
        <f>IF('Afrap. dec21-feb22'!J652="Funktionær",0.75,0.9)</f>
        <v>0.9</v>
      </c>
      <c r="E650" s="16"/>
      <c r="J650" s="96" t="str">
        <f t="shared" si="20"/>
        <v/>
      </c>
      <c r="K650" s="29" t="str">
        <f t="shared" si="21"/>
        <v/>
      </c>
    </row>
    <row r="651" spans="1:11" x14ac:dyDescent="0.25">
      <c r="A651" s="15" t="str">
        <f>'Afrap. dec21-feb22'!A653</f>
        <v/>
      </c>
      <c r="B651" s="78" t="str">
        <f>IF(ISBLANK('Afrap. dec21-feb22'!B653),"",'Afrap. dec21-feb22'!B653)</f>
        <v/>
      </c>
      <c r="C651" s="78" t="str">
        <f>IF(ISBLANK('Afrap. dec21-feb22'!C653),"",'Afrap. dec21-feb22'!C653)</f>
        <v/>
      </c>
      <c r="D651" s="20">
        <f>IF('Afrap. dec21-feb22'!J653="Funktionær",0.75,0.9)</f>
        <v>0.9</v>
      </c>
      <c r="E651" s="16"/>
      <c r="J651" s="96" t="str">
        <f t="shared" si="20"/>
        <v/>
      </c>
      <c r="K651" s="29" t="str">
        <f t="shared" si="21"/>
        <v/>
      </c>
    </row>
    <row r="652" spans="1:11" x14ac:dyDescent="0.25">
      <c r="A652" s="15" t="str">
        <f>'Afrap. dec21-feb22'!A654</f>
        <v/>
      </c>
      <c r="B652" s="78" t="str">
        <f>IF(ISBLANK('Afrap. dec21-feb22'!B654),"",'Afrap. dec21-feb22'!B654)</f>
        <v/>
      </c>
      <c r="C652" s="78" t="str">
        <f>IF(ISBLANK('Afrap. dec21-feb22'!C654),"",'Afrap. dec21-feb22'!C654)</f>
        <v/>
      </c>
      <c r="D652" s="20">
        <f>IF('Afrap. dec21-feb22'!J654="Funktionær",0.75,0.9)</f>
        <v>0.9</v>
      </c>
      <c r="E652" s="16"/>
      <c r="J652" s="96" t="str">
        <f t="shared" si="20"/>
        <v/>
      </c>
      <c r="K652" s="29" t="str">
        <f t="shared" si="21"/>
        <v/>
      </c>
    </row>
    <row r="653" spans="1:11" x14ac:dyDescent="0.25">
      <c r="A653" s="15" t="str">
        <f>'Afrap. dec21-feb22'!A655</f>
        <v/>
      </c>
      <c r="B653" s="78" t="str">
        <f>IF(ISBLANK('Afrap. dec21-feb22'!B655),"",'Afrap. dec21-feb22'!B655)</f>
        <v/>
      </c>
      <c r="C653" s="78" t="str">
        <f>IF(ISBLANK('Afrap. dec21-feb22'!C655),"",'Afrap. dec21-feb22'!C655)</f>
        <v/>
      </c>
      <c r="D653" s="20">
        <f>IF('Afrap. dec21-feb22'!J655="Funktionær",0.75,0.9)</f>
        <v>0.9</v>
      </c>
      <c r="E653" s="16"/>
      <c r="J653" s="96" t="str">
        <f t="shared" si="20"/>
        <v/>
      </c>
      <c r="K653" s="29" t="str">
        <f t="shared" si="21"/>
        <v/>
      </c>
    </row>
    <row r="654" spans="1:11" x14ac:dyDescent="0.25">
      <c r="A654" s="15" t="str">
        <f>'Afrap. dec21-feb22'!A656</f>
        <v/>
      </c>
      <c r="B654" s="78" t="str">
        <f>IF(ISBLANK('Afrap. dec21-feb22'!B656),"",'Afrap. dec21-feb22'!B656)</f>
        <v/>
      </c>
      <c r="C654" s="78" t="str">
        <f>IF(ISBLANK('Afrap. dec21-feb22'!C656),"",'Afrap. dec21-feb22'!C656)</f>
        <v/>
      </c>
      <c r="D654" s="20">
        <f>IF('Afrap. dec21-feb22'!J656="Funktionær",0.75,0.9)</f>
        <v>0.9</v>
      </c>
      <c r="E654" s="16"/>
      <c r="J654" s="96" t="str">
        <f t="shared" si="20"/>
        <v/>
      </c>
      <c r="K654" s="29" t="str">
        <f t="shared" si="21"/>
        <v/>
      </c>
    </row>
    <row r="655" spans="1:11" x14ac:dyDescent="0.25">
      <c r="A655" s="15" t="str">
        <f>'Afrap. dec21-feb22'!A657</f>
        <v/>
      </c>
      <c r="B655" s="78" t="str">
        <f>IF(ISBLANK('Afrap. dec21-feb22'!B657),"",'Afrap. dec21-feb22'!B657)</f>
        <v/>
      </c>
      <c r="C655" s="78" t="str">
        <f>IF(ISBLANK('Afrap. dec21-feb22'!C657),"",'Afrap. dec21-feb22'!C657)</f>
        <v/>
      </c>
      <c r="D655" s="20">
        <f>IF('Afrap. dec21-feb22'!J657="Funktionær",0.75,0.9)</f>
        <v>0.9</v>
      </c>
      <c r="E655" s="16"/>
      <c r="J655" s="96" t="str">
        <f t="shared" si="20"/>
        <v/>
      </c>
      <c r="K655" s="29" t="str">
        <f t="shared" si="21"/>
        <v/>
      </c>
    </row>
    <row r="656" spans="1:11" x14ac:dyDescent="0.25">
      <c r="A656" s="15" t="str">
        <f>'Afrap. dec21-feb22'!A658</f>
        <v/>
      </c>
      <c r="B656" s="78" t="str">
        <f>IF(ISBLANK('Afrap. dec21-feb22'!B658),"",'Afrap. dec21-feb22'!B658)</f>
        <v/>
      </c>
      <c r="C656" s="78" t="str">
        <f>IF(ISBLANK('Afrap. dec21-feb22'!C658),"",'Afrap. dec21-feb22'!C658)</f>
        <v/>
      </c>
      <c r="D656" s="20">
        <f>IF('Afrap. dec21-feb22'!J658="Funktionær",0.75,0.9)</f>
        <v>0.9</v>
      </c>
      <c r="E656" s="16"/>
      <c r="J656" s="96" t="str">
        <f t="shared" si="20"/>
        <v/>
      </c>
      <c r="K656" s="29" t="str">
        <f t="shared" si="21"/>
        <v/>
      </c>
    </row>
    <row r="657" spans="1:11" x14ac:dyDescent="0.25">
      <c r="A657" s="15" t="str">
        <f>'Afrap. dec21-feb22'!A659</f>
        <v/>
      </c>
      <c r="B657" s="78" t="str">
        <f>IF(ISBLANK('Afrap. dec21-feb22'!B659),"",'Afrap. dec21-feb22'!B659)</f>
        <v/>
      </c>
      <c r="C657" s="78" t="str">
        <f>IF(ISBLANK('Afrap. dec21-feb22'!C659),"",'Afrap. dec21-feb22'!C659)</f>
        <v/>
      </c>
      <c r="D657" s="20">
        <f>IF('Afrap. dec21-feb22'!J659="Funktionær",0.75,0.9)</f>
        <v>0.9</v>
      </c>
      <c r="E657" s="16"/>
      <c r="J657" s="96" t="str">
        <f t="shared" si="20"/>
        <v/>
      </c>
      <c r="K657" s="29" t="str">
        <f t="shared" si="21"/>
        <v/>
      </c>
    </row>
    <row r="658" spans="1:11" x14ac:dyDescent="0.25">
      <c r="A658" s="15" t="str">
        <f>'Afrap. dec21-feb22'!A660</f>
        <v/>
      </c>
      <c r="B658" s="78" t="str">
        <f>IF(ISBLANK('Afrap. dec21-feb22'!B660),"",'Afrap. dec21-feb22'!B660)</f>
        <v/>
      </c>
      <c r="C658" s="78" t="str">
        <f>IF(ISBLANK('Afrap. dec21-feb22'!C660),"",'Afrap. dec21-feb22'!C660)</f>
        <v/>
      </c>
      <c r="D658" s="20">
        <f>IF('Afrap. dec21-feb22'!J660="Funktionær",0.75,0.9)</f>
        <v>0.9</v>
      </c>
      <c r="E658" s="16"/>
      <c r="J658" s="96" t="str">
        <f t="shared" si="20"/>
        <v/>
      </c>
      <c r="K658" s="29" t="str">
        <f t="shared" si="21"/>
        <v/>
      </c>
    </row>
    <row r="659" spans="1:11" x14ac:dyDescent="0.25">
      <c r="A659" s="15" t="str">
        <f>'Afrap. dec21-feb22'!A661</f>
        <v/>
      </c>
      <c r="B659" s="78" t="str">
        <f>IF(ISBLANK('Afrap. dec21-feb22'!B661),"",'Afrap. dec21-feb22'!B661)</f>
        <v/>
      </c>
      <c r="C659" s="78" t="str">
        <f>IF(ISBLANK('Afrap. dec21-feb22'!C661),"",'Afrap. dec21-feb22'!C661)</f>
        <v/>
      </c>
      <c r="D659" s="20">
        <f>IF('Afrap. dec21-feb22'!J661="Funktionær",0.75,0.9)</f>
        <v>0.9</v>
      </c>
      <c r="E659" s="16"/>
      <c r="J659" s="96" t="str">
        <f t="shared" si="20"/>
        <v/>
      </c>
      <c r="K659" s="29" t="str">
        <f t="shared" si="21"/>
        <v/>
      </c>
    </row>
    <row r="660" spans="1:11" x14ac:dyDescent="0.25">
      <c r="A660" s="15" t="str">
        <f>'Afrap. dec21-feb22'!A662</f>
        <v/>
      </c>
      <c r="B660" s="78" t="str">
        <f>IF(ISBLANK('Afrap. dec21-feb22'!B662),"",'Afrap. dec21-feb22'!B662)</f>
        <v/>
      </c>
      <c r="C660" s="78" t="str">
        <f>IF(ISBLANK('Afrap. dec21-feb22'!C662),"",'Afrap. dec21-feb22'!C662)</f>
        <v/>
      </c>
      <c r="D660" s="20">
        <f>IF('Afrap. dec21-feb22'!J662="Funktionær",0.75,0.9)</f>
        <v>0.9</v>
      </c>
      <c r="E660" s="16"/>
      <c r="J660" s="96" t="str">
        <f t="shared" si="20"/>
        <v/>
      </c>
      <c r="K660" s="29" t="str">
        <f t="shared" si="21"/>
        <v/>
      </c>
    </row>
    <row r="661" spans="1:11" x14ac:dyDescent="0.25">
      <c r="A661" s="15" t="str">
        <f>'Afrap. dec21-feb22'!A663</f>
        <v/>
      </c>
      <c r="B661" s="78" t="str">
        <f>IF(ISBLANK('Afrap. dec21-feb22'!B663),"",'Afrap. dec21-feb22'!B663)</f>
        <v/>
      </c>
      <c r="C661" s="78" t="str">
        <f>IF(ISBLANK('Afrap. dec21-feb22'!C663),"",'Afrap. dec21-feb22'!C663)</f>
        <v/>
      </c>
      <c r="D661" s="20">
        <f>IF('Afrap. dec21-feb22'!J663="Funktionær",0.75,0.9)</f>
        <v>0.9</v>
      </c>
      <c r="E661" s="16"/>
      <c r="J661" s="96" t="str">
        <f t="shared" si="20"/>
        <v/>
      </c>
      <c r="K661" s="29" t="str">
        <f t="shared" si="21"/>
        <v/>
      </c>
    </row>
    <row r="662" spans="1:11" x14ac:dyDescent="0.25">
      <c r="A662" s="15" t="str">
        <f>'Afrap. dec21-feb22'!A664</f>
        <v/>
      </c>
      <c r="B662" s="78" t="str">
        <f>IF(ISBLANK('Afrap. dec21-feb22'!B664),"",'Afrap. dec21-feb22'!B664)</f>
        <v/>
      </c>
      <c r="C662" s="78" t="str">
        <f>IF(ISBLANK('Afrap. dec21-feb22'!C664),"",'Afrap. dec21-feb22'!C664)</f>
        <v/>
      </c>
      <c r="D662" s="20">
        <f>IF('Afrap. dec21-feb22'!J664="Funktionær",0.75,0.9)</f>
        <v>0.9</v>
      </c>
      <c r="E662" s="16"/>
      <c r="J662" s="96" t="str">
        <f t="shared" si="20"/>
        <v/>
      </c>
      <c r="K662" s="29" t="str">
        <f t="shared" si="21"/>
        <v/>
      </c>
    </row>
    <row r="663" spans="1:11" x14ac:dyDescent="0.25">
      <c r="A663" s="15" t="str">
        <f>'Afrap. dec21-feb22'!A665</f>
        <v/>
      </c>
      <c r="B663" s="78" t="str">
        <f>IF(ISBLANK('Afrap. dec21-feb22'!B665),"",'Afrap. dec21-feb22'!B665)</f>
        <v/>
      </c>
      <c r="C663" s="78" t="str">
        <f>IF(ISBLANK('Afrap. dec21-feb22'!C665),"",'Afrap. dec21-feb22'!C665)</f>
        <v/>
      </c>
      <c r="D663" s="20">
        <f>IF('Afrap. dec21-feb22'!J665="Funktionær",0.75,0.9)</f>
        <v>0.9</v>
      </c>
      <c r="E663" s="16"/>
      <c r="J663" s="96" t="str">
        <f t="shared" si="20"/>
        <v/>
      </c>
      <c r="K663" s="29" t="str">
        <f t="shared" si="21"/>
        <v/>
      </c>
    </row>
    <row r="664" spans="1:11" x14ac:dyDescent="0.25">
      <c r="A664" s="15" t="str">
        <f>'Afrap. dec21-feb22'!A666</f>
        <v/>
      </c>
      <c r="B664" s="78" t="str">
        <f>IF(ISBLANK('Afrap. dec21-feb22'!B666),"",'Afrap. dec21-feb22'!B666)</f>
        <v/>
      </c>
      <c r="C664" s="78" t="str">
        <f>IF(ISBLANK('Afrap. dec21-feb22'!C666),"",'Afrap. dec21-feb22'!C666)</f>
        <v/>
      </c>
      <c r="D664" s="20">
        <f>IF('Afrap. dec21-feb22'!J666="Funktionær",0.75,0.9)</f>
        <v>0.9</v>
      </c>
      <c r="E664" s="16"/>
      <c r="J664" s="96" t="str">
        <f t="shared" si="20"/>
        <v/>
      </c>
      <c r="K664" s="29" t="str">
        <f t="shared" si="21"/>
        <v/>
      </c>
    </row>
    <row r="665" spans="1:11" x14ac:dyDescent="0.25">
      <c r="A665" s="15" t="str">
        <f>'Afrap. dec21-feb22'!A667</f>
        <v/>
      </c>
      <c r="B665" s="78" t="str">
        <f>IF(ISBLANK('Afrap. dec21-feb22'!B667),"",'Afrap. dec21-feb22'!B667)</f>
        <v/>
      </c>
      <c r="C665" s="78" t="str">
        <f>IF(ISBLANK('Afrap. dec21-feb22'!C667),"",'Afrap. dec21-feb22'!C667)</f>
        <v/>
      </c>
      <c r="D665" s="20">
        <f>IF('Afrap. dec21-feb22'!J667="Funktionær",0.75,0.9)</f>
        <v>0.9</v>
      </c>
      <c r="E665" s="16"/>
      <c r="J665" s="96" t="str">
        <f t="shared" si="20"/>
        <v/>
      </c>
      <c r="K665" s="29" t="str">
        <f t="shared" si="21"/>
        <v/>
      </c>
    </row>
    <row r="666" spans="1:11" x14ac:dyDescent="0.25">
      <c r="A666" s="15" t="str">
        <f>'Afrap. dec21-feb22'!A668</f>
        <v/>
      </c>
      <c r="B666" s="78" t="str">
        <f>IF(ISBLANK('Afrap. dec21-feb22'!B668),"",'Afrap. dec21-feb22'!B668)</f>
        <v/>
      </c>
      <c r="C666" s="78" t="str">
        <f>IF(ISBLANK('Afrap. dec21-feb22'!C668),"",'Afrap. dec21-feb22'!C668)</f>
        <v/>
      </c>
      <c r="D666" s="20">
        <f>IF('Afrap. dec21-feb22'!J668="Funktionær",0.75,0.9)</f>
        <v>0.9</v>
      </c>
      <c r="E666" s="16"/>
      <c r="J666" s="96" t="str">
        <f t="shared" si="20"/>
        <v/>
      </c>
      <c r="K666" s="29" t="str">
        <f t="shared" si="21"/>
        <v/>
      </c>
    </row>
    <row r="667" spans="1:11" x14ac:dyDescent="0.25">
      <c r="A667" s="15" t="str">
        <f>'Afrap. dec21-feb22'!A669</f>
        <v/>
      </c>
      <c r="B667" s="78" t="str">
        <f>IF(ISBLANK('Afrap. dec21-feb22'!B669),"",'Afrap. dec21-feb22'!B669)</f>
        <v/>
      </c>
      <c r="C667" s="78" t="str">
        <f>IF(ISBLANK('Afrap. dec21-feb22'!C669),"",'Afrap. dec21-feb22'!C669)</f>
        <v/>
      </c>
      <c r="D667" s="20">
        <f>IF('Afrap. dec21-feb22'!J669="Funktionær",0.75,0.9)</f>
        <v>0.9</v>
      </c>
      <c r="E667" s="16"/>
      <c r="J667" s="96" t="str">
        <f t="shared" si="20"/>
        <v/>
      </c>
      <c r="K667" s="29" t="str">
        <f t="shared" si="21"/>
        <v/>
      </c>
    </row>
    <row r="668" spans="1:11" x14ac:dyDescent="0.25">
      <c r="A668" s="15" t="str">
        <f>'Afrap. dec21-feb22'!A670</f>
        <v/>
      </c>
      <c r="B668" s="78" t="str">
        <f>IF(ISBLANK('Afrap. dec21-feb22'!B670),"",'Afrap. dec21-feb22'!B670)</f>
        <v/>
      </c>
      <c r="C668" s="78" t="str">
        <f>IF(ISBLANK('Afrap. dec21-feb22'!C670),"",'Afrap. dec21-feb22'!C670)</f>
        <v/>
      </c>
      <c r="D668" s="20">
        <f>IF('Afrap. dec21-feb22'!J670="Funktionær",0.75,0.9)</f>
        <v>0.9</v>
      </c>
      <c r="E668" s="16"/>
      <c r="J668" s="96" t="str">
        <f t="shared" si="20"/>
        <v/>
      </c>
      <c r="K668" s="29" t="str">
        <f t="shared" si="21"/>
        <v/>
      </c>
    </row>
    <row r="669" spans="1:11" x14ac:dyDescent="0.25">
      <c r="A669" s="15" t="str">
        <f>'Afrap. dec21-feb22'!A671</f>
        <v/>
      </c>
      <c r="B669" s="78" t="str">
        <f>IF(ISBLANK('Afrap. dec21-feb22'!B671),"",'Afrap. dec21-feb22'!B671)</f>
        <v/>
      </c>
      <c r="C669" s="78" t="str">
        <f>IF(ISBLANK('Afrap. dec21-feb22'!C671),"",'Afrap. dec21-feb22'!C671)</f>
        <v/>
      </c>
      <c r="D669" s="20">
        <f>IF('Afrap. dec21-feb22'!J671="Funktionær",0.75,0.9)</f>
        <v>0.9</v>
      </c>
      <c r="E669" s="16"/>
      <c r="J669" s="96" t="str">
        <f t="shared" si="20"/>
        <v/>
      </c>
      <c r="K669" s="29" t="str">
        <f t="shared" si="21"/>
        <v/>
      </c>
    </row>
    <row r="670" spans="1:11" x14ac:dyDescent="0.25">
      <c r="A670" s="15" t="str">
        <f>'Afrap. dec21-feb22'!A672</f>
        <v/>
      </c>
      <c r="B670" s="78" t="str">
        <f>IF(ISBLANK('Afrap. dec21-feb22'!B672),"",'Afrap. dec21-feb22'!B672)</f>
        <v/>
      </c>
      <c r="C670" s="78" t="str">
        <f>IF(ISBLANK('Afrap. dec21-feb22'!C672),"",'Afrap. dec21-feb22'!C672)</f>
        <v/>
      </c>
      <c r="D670" s="20">
        <f>IF('Afrap. dec21-feb22'!J672="Funktionær",0.75,0.9)</f>
        <v>0.9</v>
      </c>
      <c r="E670" s="16"/>
      <c r="J670" s="96" t="str">
        <f t="shared" si="20"/>
        <v/>
      </c>
      <c r="K670" s="29" t="str">
        <f t="shared" si="21"/>
        <v/>
      </c>
    </row>
    <row r="671" spans="1:11" x14ac:dyDescent="0.25">
      <c r="A671" s="15" t="str">
        <f>'Afrap. dec21-feb22'!A673</f>
        <v/>
      </c>
      <c r="B671" s="78" t="str">
        <f>IF(ISBLANK('Afrap. dec21-feb22'!B673),"",'Afrap. dec21-feb22'!B673)</f>
        <v/>
      </c>
      <c r="C671" s="78" t="str">
        <f>IF(ISBLANK('Afrap. dec21-feb22'!C673),"",'Afrap. dec21-feb22'!C673)</f>
        <v/>
      </c>
      <c r="D671" s="20">
        <f>IF('Afrap. dec21-feb22'!J673="Funktionær",0.75,0.9)</f>
        <v>0.9</v>
      </c>
      <c r="E671" s="16"/>
      <c r="J671" s="96" t="str">
        <f t="shared" si="20"/>
        <v/>
      </c>
      <c r="K671" s="29" t="str">
        <f t="shared" si="21"/>
        <v/>
      </c>
    </row>
    <row r="672" spans="1:11" x14ac:dyDescent="0.25">
      <c r="A672" s="15" t="str">
        <f>'Afrap. dec21-feb22'!A674</f>
        <v/>
      </c>
      <c r="B672" s="78" t="str">
        <f>IF(ISBLANK('Afrap. dec21-feb22'!B674),"",'Afrap. dec21-feb22'!B674)</f>
        <v/>
      </c>
      <c r="C672" s="78" t="str">
        <f>IF(ISBLANK('Afrap. dec21-feb22'!C674),"",'Afrap. dec21-feb22'!C674)</f>
        <v/>
      </c>
      <c r="D672" s="20">
        <f>IF('Afrap. dec21-feb22'!J674="Funktionær",0.75,0.9)</f>
        <v>0.9</v>
      </c>
      <c r="E672" s="16"/>
      <c r="J672" s="96" t="str">
        <f t="shared" si="20"/>
        <v/>
      </c>
      <c r="K672" s="29" t="str">
        <f t="shared" si="21"/>
        <v/>
      </c>
    </row>
    <row r="673" spans="1:11" x14ac:dyDescent="0.25">
      <c r="A673" s="15" t="str">
        <f>'Afrap. dec21-feb22'!A675</f>
        <v/>
      </c>
      <c r="B673" s="78" t="str">
        <f>IF(ISBLANK('Afrap. dec21-feb22'!B675),"",'Afrap. dec21-feb22'!B675)</f>
        <v/>
      </c>
      <c r="C673" s="78" t="str">
        <f>IF(ISBLANK('Afrap. dec21-feb22'!C675),"",'Afrap. dec21-feb22'!C675)</f>
        <v/>
      </c>
      <c r="D673" s="20">
        <f>IF('Afrap. dec21-feb22'!J675="Funktionær",0.75,0.9)</f>
        <v>0.9</v>
      </c>
      <c r="E673" s="16"/>
      <c r="J673" s="96" t="str">
        <f t="shared" si="20"/>
        <v/>
      </c>
      <c r="K673" s="29" t="str">
        <f t="shared" si="21"/>
        <v/>
      </c>
    </row>
    <row r="674" spans="1:11" x14ac:dyDescent="0.25">
      <c r="A674" s="15" t="str">
        <f>'Afrap. dec21-feb22'!A676</f>
        <v/>
      </c>
      <c r="B674" s="78" t="str">
        <f>IF(ISBLANK('Afrap. dec21-feb22'!B676),"",'Afrap. dec21-feb22'!B676)</f>
        <v/>
      </c>
      <c r="C674" s="78" t="str">
        <f>IF(ISBLANK('Afrap. dec21-feb22'!C676),"",'Afrap. dec21-feb22'!C676)</f>
        <v/>
      </c>
      <c r="D674" s="20">
        <f>IF('Afrap. dec21-feb22'!J676="Funktionær",0.75,0.9)</f>
        <v>0.9</v>
      </c>
      <c r="E674" s="16"/>
      <c r="J674" s="96" t="str">
        <f t="shared" si="20"/>
        <v/>
      </c>
      <c r="K674" s="29" t="str">
        <f t="shared" si="21"/>
        <v/>
      </c>
    </row>
    <row r="675" spans="1:11" x14ac:dyDescent="0.25">
      <c r="A675" s="15" t="str">
        <f>'Afrap. dec21-feb22'!A677</f>
        <v/>
      </c>
      <c r="B675" s="78" t="str">
        <f>IF(ISBLANK('Afrap. dec21-feb22'!B677),"",'Afrap. dec21-feb22'!B677)</f>
        <v/>
      </c>
      <c r="C675" s="78" t="str">
        <f>IF(ISBLANK('Afrap. dec21-feb22'!C677),"",'Afrap. dec21-feb22'!C677)</f>
        <v/>
      </c>
      <c r="D675" s="20">
        <f>IF('Afrap. dec21-feb22'!J677="Funktionær",0.75,0.9)</f>
        <v>0.9</v>
      </c>
      <c r="E675" s="16"/>
      <c r="J675" s="96" t="str">
        <f t="shared" si="20"/>
        <v/>
      </c>
      <c r="K675" s="29" t="str">
        <f t="shared" si="21"/>
        <v/>
      </c>
    </row>
    <row r="676" spans="1:11" x14ac:dyDescent="0.25">
      <c r="A676" s="15" t="str">
        <f>'Afrap. dec21-feb22'!A678</f>
        <v/>
      </c>
      <c r="B676" s="78" t="str">
        <f>IF(ISBLANK('Afrap. dec21-feb22'!B678),"",'Afrap. dec21-feb22'!B678)</f>
        <v/>
      </c>
      <c r="C676" s="78" t="str">
        <f>IF(ISBLANK('Afrap. dec21-feb22'!C678),"",'Afrap. dec21-feb22'!C678)</f>
        <v/>
      </c>
      <c r="D676" s="20">
        <f>IF('Afrap. dec21-feb22'!J678="Funktionær",0.75,0.9)</f>
        <v>0.9</v>
      </c>
      <c r="E676" s="16"/>
      <c r="J676" s="96" t="str">
        <f t="shared" si="20"/>
        <v/>
      </c>
      <c r="K676" s="29" t="str">
        <f t="shared" si="21"/>
        <v/>
      </c>
    </row>
    <row r="677" spans="1:11" x14ac:dyDescent="0.25">
      <c r="A677" s="15" t="str">
        <f>'Afrap. dec21-feb22'!A679</f>
        <v/>
      </c>
      <c r="B677" s="78" t="str">
        <f>IF(ISBLANK('Afrap. dec21-feb22'!B679),"",'Afrap. dec21-feb22'!B679)</f>
        <v/>
      </c>
      <c r="C677" s="78" t="str">
        <f>IF(ISBLANK('Afrap. dec21-feb22'!C679),"",'Afrap. dec21-feb22'!C679)</f>
        <v/>
      </c>
      <c r="D677" s="20">
        <f>IF('Afrap. dec21-feb22'!J679="Funktionær",0.75,0.9)</f>
        <v>0.9</v>
      </c>
      <c r="E677" s="16"/>
      <c r="J677" s="96" t="str">
        <f t="shared" si="20"/>
        <v/>
      </c>
      <c r="K677" s="29" t="str">
        <f t="shared" si="21"/>
        <v/>
      </c>
    </row>
    <row r="678" spans="1:11" x14ac:dyDescent="0.25">
      <c r="A678" s="15" t="str">
        <f>'Afrap. dec21-feb22'!A680</f>
        <v/>
      </c>
      <c r="B678" s="78" t="str">
        <f>IF(ISBLANK('Afrap. dec21-feb22'!B680),"",'Afrap. dec21-feb22'!B680)</f>
        <v/>
      </c>
      <c r="C678" s="78" t="str">
        <f>IF(ISBLANK('Afrap. dec21-feb22'!C680),"",'Afrap. dec21-feb22'!C680)</f>
        <v/>
      </c>
      <c r="D678" s="20">
        <f>IF('Afrap. dec21-feb22'!J680="Funktionær",0.75,0.9)</f>
        <v>0.9</v>
      </c>
      <c r="E678" s="16"/>
      <c r="J678" s="96" t="str">
        <f t="shared" si="20"/>
        <v/>
      </c>
      <c r="K678" s="29" t="str">
        <f t="shared" si="21"/>
        <v/>
      </c>
    </row>
    <row r="679" spans="1:11" x14ac:dyDescent="0.25">
      <c r="A679" s="15" t="str">
        <f>'Afrap. dec21-feb22'!A681</f>
        <v/>
      </c>
      <c r="B679" s="78" t="str">
        <f>IF(ISBLANK('Afrap. dec21-feb22'!B681),"",'Afrap. dec21-feb22'!B681)</f>
        <v/>
      </c>
      <c r="C679" s="78" t="str">
        <f>IF(ISBLANK('Afrap. dec21-feb22'!C681),"",'Afrap. dec21-feb22'!C681)</f>
        <v/>
      </c>
      <c r="D679" s="20">
        <f>IF('Afrap. dec21-feb22'!J681="Funktionær",0.75,0.9)</f>
        <v>0.9</v>
      </c>
      <c r="E679" s="16"/>
      <c r="J679" s="96" t="str">
        <f t="shared" si="20"/>
        <v/>
      </c>
      <c r="K679" s="29" t="str">
        <f t="shared" si="21"/>
        <v/>
      </c>
    </row>
    <row r="680" spans="1:11" x14ac:dyDescent="0.25">
      <c r="A680" s="15" t="str">
        <f>'Afrap. dec21-feb22'!A682</f>
        <v/>
      </c>
      <c r="B680" s="78" t="str">
        <f>IF(ISBLANK('Afrap. dec21-feb22'!B682),"",'Afrap. dec21-feb22'!B682)</f>
        <v/>
      </c>
      <c r="C680" s="78" t="str">
        <f>IF(ISBLANK('Afrap. dec21-feb22'!C682),"",'Afrap. dec21-feb22'!C682)</f>
        <v/>
      </c>
      <c r="D680" s="20">
        <f>IF('Afrap. dec21-feb22'!J682="Funktionær",0.75,0.9)</f>
        <v>0.9</v>
      </c>
      <c r="E680" s="16"/>
      <c r="J680" s="96" t="str">
        <f t="shared" si="20"/>
        <v/>
      </c>
      <c r="K680" s="29" t="str">
        <f t="shared" si="21"/>
        <v/>
      </c>
    </row>
    <row r="681" spans="1:11" x14ac:dyDescent="0.25">
      <c r="A681" s="15" t="str">
        <f>'Afrap. dec21-feb22'!A683</f>
        <v/>
      </c>
      <c r="B681" s="78" t="str">
        <f>IF(ISBLANK('Afrap. dec21-feb22'!B683),"",'Afrap. dec21-feb22'!B683)</f>
        <v/>
      </c>
      <c r="C681" s="78" t="str">
        <f>IF(ISBLANK('Afrap. dec21-feb22'!C683),"",'Afrap. dec21-feb22'!C683)</f>
        <v/>
      </c>
      <c r="D681" s="20">
        <f>IF('Afrap. dec21-feb22'!J683="Funktionær",0.75,0.9)</f>
        <v>0.9</v>
      </c>
      <c r="E681" s="16"/>
      <c r="J681" s="96" t="str">
        <f t="shared" si="20"/>
        <v/>
      </c>
      <c r="K681" s="29" t="str">
        <f t="shared" si="21"/>
        <v/>
      </c>
    </row>
    <row r="682" spans="1:11" x14ac:dyDescent="0.25">
      <c r="A682" s="15" t="str">
        <f>'Afrap. dec21-feb22'!A684</f>
        <v/>
      </c>
      <c r="B682" s="78" t="str">
        <f>IF(ISBLANK('Afrap. dec21-feb22'!B684),"",'Afrap. dec21-feb22'!B684)</f>
        <v/>
      </c>
      <c r="C682" s="78" t="str">
        <f>IF(ISBLANK('Afrap. dec21-feb22'!C684),"",'Afrap. dec21-feb22'!C684)</f>
        <v/>
      </c>
      <c r="D682" s="20">
        <f>IF('Afrap. dec21-feb22'!J684="Funktionær",0.75,0.9)</f>
        <v>0.9</v>
      </c>
      <c r="E682" s="16"/>
      <c r="J682" s="96" t="str">
        <f t="shared" si="20"/>
        <v/>
      </c>
      <c r="K682" s="29" t="str">
        <f t="shared" si="21"/>
        <v/>
      </c>
    </row>
    <row r="683" spans="1:11" x14ac:dyDescent="0.25">
      <c r="A683" s="15" t="str">
        <f>'Afrap. dec21-feb22'!A685</f>
        <v/>
      </c>
      <c r="B683" s="78" t="str">
        <f>IF(ISBLANK('Afrap. dec21-feb22'!B685),"",'Afrap. dec21-feb22'!B685)</f>
        <v/>
      </c>
      <c r="C683" s="78" t="str">
        <f>IF(ISBLANK('Afrap. dec21-feb22'!C685),"",'Afrap. dec21-feb22'!C685)</f>
        <v/>
      </c>
      <c r="D683" s="20">
        <f>IF('Afrap. dec21-feb22'!J685="Funktionær",0.75,0.9)</f>
        <v>0.9</v>
      </c>
      <c r="E683" s="16"/>
      <c r="J683" s="96" t="str">
        <f t="shared" si="20"/>
        <v/>
      </c>
      <c r="K683" s="29" t="str">
        <f t="shared" si="21"/>
        <v/>
      </c>
    </row>
    <row r="684" spans="1:11" x14ac:dyDescent="0.25">
      <c r="A684" s="15" t="str">
        <f>'Afrap. dec21-feb22'!A686</f>
        <v/>
      </c>
      <c r="B684" s="78" t="str">
        <f>IF(ISBLANK('Afrap. dec21-feb22'!B686),"",'Afrap. dec21-feb22'!B686)</f>
        <v/>
      </c>
      <c r="C684" s="78" t="str">
        <f>IF(ISBLANK('Afrap. dec21-feb22'!C686),"",'Afrap. dec21-feb22'!C686)</f>
        <v/>
      </c>
      <c r="D684" s="20">
        <f>IF('Afrap. dec21-feb22'!J686="Funktionær",0.75,0.9)</f>
        <v>0.9</v>
      </c>
      <c r="E684" s="16"/>
      <c r="J684" s="96" t="str">
        <f t="shared" si="20"/>
        <v/>
      </c>
      <c r="K684" s="29" t="str">
        <f t="shared" si="21"/>
        <v/>
      </c>
    </row>
    <row r="685" spans="1:11" x14ac:dyDescent="0.25">
      <c r="A685" s="15" t="str">
        <f>'Afrap. dec21-feb22'!A687</f>
        <v/>
      </c>
      <c r="B685" s="78" t="str">
        <f>IF(ISBLANK('Afrap. dec21-feb22'!B687),"",'Afrap. dec21-feb22'!B687)</f>
        <v/>
      </c>
      <c r="C685" s="78" t="str">
        <f>IF(ISBLANK('Afrap. dec21-feb22'!C687),"",'Afrap. dec21-feb22'!C687)</f>
        <v/>
      </c>
      <c r="D685" s="20">
        <f>IF('Afrap. dec21-feb22'!J687="Funktionær",0.75,0.9)</f>
        <v>0.9</v>
      </c>
      <c r="E685" s="16"/>
      <c r="J685" s="96" t="str">
        <f t="shared" si="20"/>
        <v/>
      </c>
      <c r="K685" s="29" t="str">
        <f t="shared" si="21"/>
        <v/>
      </c>
    </row>
    <row r="686" spans="1:11" x14ac:dyDescent="0.25">
      <c r="A686" s="15" t="str">
        <f>'Afrap. dec21-feb22'!A688</f>
        <v/>
      </c>
      <c r="B686" s="78" t="str">
        <f>IF(ISBLANK('Afrap. dec21-feb22'!B688),"",'Afrap. dec21-feb22'!B688)</f>
        <v/>
      </c>
      <c r="C686" s="78" t="str">
        <f>IF(ISBLANK('Afrap. dec21-feb22'!C688),"",'Afrap. dec21-feb22'!C688)</f>
        <v/>
      </c>
      <c r="D686" s="20">
        <f>IF('Afrap. dec21-feb22'!J688="Funktionær",0.75,0.9)</f>
        <v>0.9</v>
      </c>
      <c r="E686" s="16"/>
      <c r="J686" s="96" t="str">
        <f t="shared" si="20"/>
        <v/>
      </c>
      <c r="K686" s="29" t="str">
        <f t="shared" si="21"/>
        <v/>
      </c>
    </row>
    <row r="687" spans="1:11" x14ac:dyDescent="0.25">
      <c r="A687" s="15" t="str">
        <f>'Afrap. dec21-feb22'!A689</f>
        <v/>
      </c>
      <c r="B687" s="78" t="str">
        <f>IF(ISBLANK('Afrap. dec21-feb22'!B689),"",'Afrap. dec21-feb22'!B689)</f>
        <v/>
      </c>
      <c r="C687" s="78" t="str">
        <f>IF(ISBLANK('Afrap. dec21-feb22'!C689),"",'Afrap. dec21-feb22'!C689)</f>
        <v/>
      </c>
      <c r="D687" s="20">
        <f>IF('Afrap. dec21-feb22'!J689="Funktionær",0.75,0.9)</f>
        <v>0.9</v>
      </c>
      <c r="E687" s="16"/>
      <c r="J687" s="96" t="str">
        <f t="shared" si="20"/>
        <v/>
      </c>
      <c r="K687" s="29" t="str">
        <f t="shared" si="21"/>
        <v/>
      </c>
    </row>
    <row r="688" spans="1:11" x14ac:dyDescent="0.25">
      <c r="A688" s="15" t="str">
        <f>'Afrap. dec21-feb22'!A690</f>
        <v/>
      </c>
      <c r="B688" s="78" t="str">
        <f>IF(ISBLANK('Afrap. dec21-feb22'!B690),"",'Afrap. dec21-feb22'!B690)</f>
        <v/>
      </c>
      <c r="C688" s="78" t="str">
        <f>IF(ISBLANK('Afrap. dec21-feb22'!C690),"",'Afrap. dec21-feb22'!C690)</f>
        <v/>
      </c>
      <c r="D688" s="20">
        <f>IF('Afrap. dec21-feb22'!J690="Funktionær",0.75,0.9)</f>
        <v>0.9</v>
      </c>
      <c r="E688" s="16"/>
      <c r="J688" s="96" t="str">
        <f t="shared" si="20"/>
        <v/>
      </c>
      <c r="K688" s="29" t="str">
        <f t="shared" si="21"/>
        <v/>
      </c>
    </row>
    <row r="689" spans="1:11" x14ac:dyDescent="0.25">
      <c r="A689" s="15" t="str">
        <f>'Afrap. dec21-feb22'!A691</f>
        <v/>
      </c>
      <c r="B689" s="78" t="str">
        <f>IF(ISBLANK('Afrap. dec21-feb22'!B691),"",'Afrap. dec21-feb22'!B691)</f>
        <v/>
      </c>
      <c r="C689" s="78" t="str">
        <f>IF(ISBLANK('Afrap. dec21-feb22'!C691),"",'Afrap. dec21-feb22'!C691)</f>
        <v/>
      </c>
      <c r="D689" s="20">
        <f>IF('Afrap. dec21-feb22'!J691="Funktionær",0.75,0.9)</f>
        <v>0.9</v>
      </c>
      <c r="E689" s="16"/>
      <c r="J689" s="96" t="str">
        <f t="shared" si="20"/>
        <v/>
      </c>
      <c r="K689" s="29" t="str">
        <f t="shared" si="21"/>
        <v/>
      </c>
    </row>
    <row r="690" spans="1:11" x14ac:dyDescent="0.25">
      <c r="A690" s="15" t="str">
        <f>'Afrap. dec21-feb22'!A692</f>
        <v/>
      </c>
      <c r="B690" s="78" t="str">
        <f>IF(ISBLANK('Afrap. dec21-feb22'!B692),"",'Afrap. dec21-feb22'!B692)</f>
        <v/>
      </c>
      <c r="C690" s="78" t="str">
        <f>IF(ISBLANK('Afrap. dec21-feb22'!C692),"",'Afrap. dec21-feb22'!C692)</f>
        <v/>
      </c>
      <c r="D690" s="20">
        <f>IF('Afrap. dec21-feb22'!J692="Funktionær",0.75,0.9)</f>
        <v>0.9</v>
      </c>
      <c r="E690" s="16"/>
      <c r="J690" s="96" t="str">
        <f t="shared" si="20"/>
        <v/>
      </c>
      <c r="K690" s="29" t="str">
        <f t="shared" si="21"/>
        <v/>
      </c>
    </row>
    <row r="691" spans="1:11" x14ac:dyDescent="0.25">
      <c r="A691" s="15" t="str">
        <f>'Afrap. dec21-feb22'!A693</f>
        <v/>
      </c>
      <c r="B691" s="78" t="str">
        <f>IF(ISBLANK('Afrap. dec21-feb22'!B693),"",'Afrap. dec21-feb22'!B693)</f>
        <v/>
      </c>
      <c r="C691" s="78" t="str">
        <f>IF(ISBLANK('Afrap. dec21-feb22'!C693),"",'Afrap. dec21-feb22'!C693)</f>
        <v/>
      </c>
      <c r="D691" s="20">
        <f>IF('Afrap. dec21-feb22'!J693="Funktionær",0.75,0.9)</f>
        <v>0.9</v>
      </c>
      <c r="E691" s="16"/>
      <c r="J691" s="96" t="str">
        <f t="shared" si="20"/>
        <v/>
      </c>
      <c r="K691" s="29" t="str">
        <f t="shared" si="21"/>
        <v/>
      </c>
    </row>
    <row r="692" spans="1:11" x14ac:dyDescent="0.25">
      <c r="A692" s="15" t="str">
        <f>'Afrap. dec21-feb22'!A694</f>
        <v/>
      </c>
      <c r="B692" s="78" t="str">
        <f>IF(ISBLANK('Afrap. dec21-feb22'!B694),"",'Afrap. dec21-feb22'!B694)</f>
        <v/>
      </c>
      <c r="C692" s="78" t="str">
        <f>IF(ISBLANK('Afrap. dec21-feb22'!C694),"",'Afrap. dec21-feb22'!C694)</f>
        <v/>
      </c>
      <c r="D692" s="20">
        <f>IF('Afrap. dec21-feb22'!J694="Funktionær",0.75,0.9)</f>
        <v>0.9</v>
      </c>
      <c r="E692" s="16"/>
      <c r="J692" s="96" t="str">
        <f t="shared" si="20"/>
        <v/>
      </c>
      <c r="K692" s="29" t="str">
        <f t="shared" si="21"/>
        <v/>
      </c>
    </row>
    <row r="693" spans="1:11" x14ac:dyDescent="0.25">
      <c r="A693" s="15" t="str">
        <f>'Afrap. dec21-feb22'!A695</f>
        <v/>
      </c>
      <c r="B693" s="78" t="str">
        <f>IF(ISBLANK('Afrap. dec21-feb22'!B695),"",'Afrap. dec21-feb22'!B695)</f>
        <v/>
      </c>
      <c r="C693" s="78" t="str">
        <f>IF(ISBLANK('Afrap. dec21-feb22'!C695),"",'Afrap. dec21-feb22'!C695)</f>
        <v/>
      </c>
      <c r="D693" s="20">
        <f>IF('Afrap. dec21-feb22'!J695="Funktionær",0.75,0.9)</f>
        <v>0.9</v>
      </c>
      <c r="E693" s="16"/>
      <c r="J693" s="96" t="str">
        <f t="shared" si="20"/>
        <v/>
      </c>
      <c r="K693" s="29" t="str">
        <f t="shared" si="21"/>
        <v/>
      </c>
    </row>
    <row r="694" spans="1:11" x14ac:dyDescent="0.25">
      <c r="A694" s="15" t="str">
        <f>'Afrap. dec21-feb22'!A696</f>
        <v/>
      </c>
      <c r="B694" s="78" t="str">
        <f>IF(ISBLANK('Afrap. dec21-feb22'!B696),"",'Afrap. dec21-feb22'!B696)</f>
        <v/>
      </c>
      <c r="C694" s="78" t="str">
        <f>IF(ISBLANK('Afrap. dec21-feb22'!C696),"",'Afrap. dec21-feb22'!C696)</f>
        <v/>
      </c>
      <c r="D694" s="20">
        <f>IF('Afrap. dec21-feb22'!J696="Funktionær",0.75,0.9)</f>
        <v>0.9</v>
      </c>
      <c r="E694" s="16"/>
      <c r="J694" s="96" t="str">
        <f t="shared" si="20"/>
        <v/>
      </c>
      <c r="K694" s="29" t="str">
        <f t="shared" si="21"/>
        <v/>
      </c>
    </row>
    <row r="695" spans="1:11" x14ac:dyDescent="0.25">
      <c r="A695" s="15" t="str">
        <f>'Afrap. dec21-feb22'!A697</f>
        <v/>
      </c>
      <c r="B695" s="78" t="str">
        <f>IF(ISBLANK('Afrap. dec21-feb22'!B697),"",'Afrap. dec21-feb22'!B697)</f>
        <v/>
      </c>
      <c r="C695" s="78" t="str">
        <f>IF(ISBLANK('Afrap. dec21-feb22'!C697),"",'Afrap. dec21-feb22'!C697)</f>
        <v/>
      </c>
      <c r="D695" s="20">
        <f>IF('Afrap. dec21-feb22'!J697="Funktionær",0.75,0.9)</f>
        <v>0.9</v>
      </c>
      <c r="E695" s="16"/>
      <c r="J695" s="96" t="str">
        <f t="shared" si="20"/>
        <v/>
      </c>
      <c r="K695" s="29" t="str">
        <f t="shared" si="21"/>
        <v/>
      </c>
    </row>
    <row r="696" spans="1:11" x14ac:dyDescent="0.25">
      <c r="A696" s="15" t="str">
        <f>'Afrap. dec21-feb22'!A698</f>
        <v/>
      </c>
      <c r="B696" s="78" t="str">
        <f>IF(ISBLANK('Afrap. dec21-feb22'!B698),"",'Afrap. dec21-feb22'!B698)</f>
        <v/>
      </c>
      <c r="C696" s="78" t="str">
        <f>IF(ISBLANK('Afrap. dec21-feb22'!C698),"",'Afrap. dec21-feb22'!C698)</f>
        <v/>
      </c>
      <c r="D696" s="20">
        <f>IF('Afrap. dec21-feb22'!J698="Funktionær",0.75,0.9)</f>
        <v>0.9</v>
      </c>
      <c r="E696" s="16"/>
      <c r="J696" s="96" t="str">
        <f t="shared" si="20"/>
        <v/>
      </c>
      <c r="K696" s="29" t="str">
        <f t="shared" si="21"/>
        <v/>
      </c>
    </row>
    <row r="697" spans="1:11" x14ac:dyDescent="0.25">
      <c r="A697" s="15" t="str">
        <f>'Afrap. dec21-feb22'!A699</f>
        <v/>
      </c>
      <c r="B697" s="78" t="str">
        <f>IF(ISBLANK('Afrap. dec21-feb22'!B699),"",'Afrap. dec21-feb22'!B699)</f>
        <v/>
      </c>
      <c r="C697" s="78" t="str">
        <f>IF(ISBLANK('Afrap. dec21-feb22'!C699),"",'Afrap. dec21-feb22'!C699)</f>
        <v/>
      </c>
      <c r="D697" s="20">
        <f>IF('Afrap. dec21-feb22'!J699="Funktionær",0.75,0.9)</f>
        <v>0.9</v>
      </c>
      <c r="E697" s="16"/>
      <c r="J697" s="96" t="str">
        <f t="shared" si="20"/>
        <v/>
      </c>
      <c r="K697" s="29" t="str">
        <f t="shared" si="21"/>
        <v/>
      </c>
    </row>
    <row r="698" spans="1:11" x14ac:dyDescent="0.25">
      <c r="A698" s="15" t="str">
        <f>'Afrap. dec21-feb22'!A700</f>
        <v/>
      </c>
      <c r="B698" s="78" t="str">
        <f>IF(ISBLANK('Afrap. dec21-feb22'!B700),"",'Afrap. dec21-feb22'!B700)</f>
        <v/>
      </c>
      <c r="C698" s="78" t="str">
        <f>IF(ISBLANK('Afrap. dec21-feb22'!C700),"",'Afrap. dec21-feb22'!C700)</f>
        <v/>
      </c>
      <c r="D698" s="20">
        <f>IF('Afrap. dec21-feb22'!J700="Funktionær",0.75,0.9)</f>
        <v>0.9</v>
      </c>
      <c r="E698" s="16"/>
      <c r="J698" s="96" t="str">
        <f t="shared" si="20"/>
        <v/>
      </c>
      <c r="K698" s="29" t="str">
        <f t="shared" si="21"/>
        <v/>
      </c>
    </row>
    <row r="699" spans="1:11" x14ac:dyDescent="0.25">
      <c r="A699" s="15" t="str">
        <f>'Afrap. dec21-feb22'!A701</f>
        <v/>
      </c>
      <c r="B699" s="78" t="str">
        <f>IF(ISBLANK('Afrap. dec21-feb22'!B701),"",'Afrap. dec21-feb22'!B701)</f>
        <v/>
      </c>
      <c r="C699" s="78" t="str">
        <f>IF(ISBLANK('Afrap. dec21-feb22'!C701),"",'Afrap. dec21-feb22'!C701)</f>
        <v/>
      </c>
      <c r="D699" s="20">
        <f>IF('Afrap. dec21-feb22'!J701="Funktionær",0.75,0.9)</f>
        <v>0.9</v>
      </c>
      <c r="E699" s="16"/>
      <c r="J699" s="96" t="str">
        <f t="shared" si="20"/>
        <v/>
      </c>
      <c r="K699" s="29" t="str">
        <f t="shared" si="21"/>
        <v/>
      </c>
    </row>
    <row r="700" spans="1:11" x14ac:dyDescent="0.25">
      <c r="A700" s="15" t="str">
        <f>'Afrap. dec21-feb22'!A702</f>
        <v/>
      </c>
      <c r="B700" s="78" t="str">
        <f>IF(ISBLANK('Afrap. dec21-feb22'!B702),"",'Afrap. dec21-feb22'!B702)</f>
        <v/>
      </c>
      <c r="C700" s="78" t="str">
        <f>IF(ISBLANK('Afrap. dec21-feb22'!C702),"",'Afrap. dec21-feb22'!C702)</f>
        <v/>
      </c>
      <c r="D700" s="20">
        <f>IF('Afrap. dec21-feb22'!J702="Funktionær",0.75,0.9)</f>
        <v>0.9</v>
      </c>
      <c r="E700" s="16"/>
      <c r="J700" s="96" t="str">
        <f t="shared" si="20"/>
        <v/>
      </c>
      <c r="K700" s="29" t="str">
        <f t="shared" si="21"/>
        <v/>
      </c>
    </row>
    <row r="701" spans="1:11" x14ac:dyDescent="0.25">
      <c r="A701" s="15" t="str">
        <f>'Afrap. dec21-feb22'!A703</f>
        <v/>
      </c>
      <c r="B701" s="78" t="str">
        <f>IF(ISBLANK('Afrap. dec21-feb22'!B703),"",'Afrap. dec21-feb22'!B703)</f>
        <v/>
      </c>
      <c r="C701" s="78" t="str">
        <f>IF(ISBLANK('Afrap. dec21-feb22'!C703),"",'Afrap. dec21-feb22'!C703)</f>
        <v/>
      </c>
      <c r="D701" s="20">
        <f>IF('Afrap. dec21-feb22'!J703="Funktionær",0.75,0.9)</f>
        <v>0.9</v>
      </c>
      <c r="E701" s="16"/>
      <c r="J701" s="96" t="str">
        <f t="shared" si="20"/>
        <v/>
      </c>
      <c r="K701" s="29" t="str">
        <f t="shared" si="21"/>
        <v/>
      </c>
    </row>
    <row r="702" spans="1:11" x14ac:dyDescent="0.25">
      <c r="A702" s="15" t="str">
        <f>'Afrap. dec21-feb22'!A704</f>
        <v/>
      </c>
      <c r="B702" s="78" t="str">
        <f>IF(ISBLANK('Afrap. dec21-feb22'!B704),"",'Afrap. dec21-feb22'!B704)</f>
        <v/>
      </c>
      <c r="C702" s="78" t="str">
        <f>IF(ISBLANK('Afrap. dec21-feb22'!C704),"",'Afrap. dec21-feb22'!C704)</f>
        <v/>
      </c>
      <c r="D702" s="20">
        <f>IF('Afrap. dec21-feb22'!J704="Funktionær",0.75,0.9)</f>
        <v>0.9</v>
      </c>
      <c r="E702" s="16"/>
      <c r="J702" s="96" t="str">
        <f t="shared" si="20"/>
        <v/>
      </c>
      <c r="K702" s="29" t="str">
        <f t="shared" si="21"/>
        <v/>
      </c>
    </row>
    <row r="703" spans="1:11" x14ac:dyDescent="0.25">
      <c r="A703" s="15" t="str">
        <f>'Afrap. dec21-feb22'!A705</f>
        <v/>
      </c>
      <c r="B703" s="78" t="str">
        <f>IF(ISBLANK('Afrap. dec21-feb22'!B705),"",'Afrap. dec21-feb22'!B705)</f>
        <v/>
      </c>
      <c r="C703" s="78" t="str">
        <f>IF(ISBLANK('Afrap. dec21-feb22'!C705),"",'Afrap. dec21-feb22'!C705)</f>
        <v/>
      </c>
      <c r="D703" s="20">
        <f>IF('Afrap. dec21-feb22'!J705="Funktionær",0.75,0.9)</f>
        <v>0.9</v>
      </c>
      <c r="E703" s="16"/>
      <c r="J703" s="96" t="str">
        <f t="shared" si="20"/>
        <v/>
      </c>
      <c r="K703" s="29" t="str">
        <f t="shared" si="21"/>
        <v/>
      </c>
    </row>
    <row r="704" spans="1:11" x14ac:dyDescent="0.25">
      <c r="A704" s="15" t="str">
        <f>'Afrap. dec21-feb22'!A706</f>
        <v/>
      </c>
      <c r="B704" s="78" t="str">
        <f>IF(ISBLANK('Afrap. dec21-feb22'!B706),"",'Afrap. dec21-feb22'!B706)</f>
        <v/>
      </c>
      <c r="C704" s="78" t="str">
        <f>IF(ISBLANK('Afrap. dec21-feb22'!C706),"",'Afrap. dec21-feb22'!C706)</f>
        <v/>
      </c>
      <c r="D704" s="20">
        <f>IF('Afrap. dec21-feb22'!J706="Funktionær",0.75,0.9)</f>
        <v>0.9</v>
      </c>
      <c r="E704" s="16"/>
      <c r="J704" s="96" t="str">
        <f t="shared" si="20"/>
        <v/>
      </c>
      <c r="K704" s="29" t="str">
        <f t="shared" si="21"/>
        <v/>
      </c>
    </row>
    <row r="705" spans="1:11" x14ac:dyDescent="0.25">
      <c r="A705" s="15" t="str">
        <f>'Afrap. dec21-feb22'!A707</f>
        <v/>
      </c>
      <c r="B705" s="78" t="str">
        <f>IF(ISBLANK('Afrap. dec21-feb22'!B707),"",'Afrap. dec21-feb22'!B707)</f>
        <v/>
      </c>
      <c r="C705" s="78" t="str">
        <f>IF(ISBLANK('Afrap. dec21-feb22'!C707),"",'Afrap. dec21-feb22'!C707)</f>
        <v/>
      </c>
      <c r="D705" s="20">
        <f>IF('Afrap. dec21-feb22'!J707="Funktionær",0.75,0.9)</f>
        <v>0.9</v>
      </c>
      <c r="E705" s="16"/>
      <c r="J705" s="96" t="str">
        <f t="shared" si="20"/>
        <v/>
      </c>
      <c r="K705" s="29" t="str">
        <f t="shared" si="21"/>
        <v/>
      </c>
    </row>
    <row r="706" spans="1:11" x14ac:dyDescent="0.25">
      <c r="A706" s="15" t="str">
        <f>'Afrap. dec21-feb22'!A708</f>
        <v/>
      </c>
      <c r="B706" s="78" t="str">
        <f>IF(ISBLANK('Afrap. dec21-feb22'!B708),"",'Afrap. dec21-feb22'!B708)</f>
        <v/>
      </c>
      <c r="C706" s="78" t="str">
        <f>IF(ISBLANK('Afrap. dec21-feb22'!C708),"",'Afrap. dec21-feb22'!C708)</f>
        <v/>
      </c>
      <c r="D706" s="20">
        <f>IF('Afrap. dec21-feb22'!J708="Funktionær",0.75,0.9)</f>
        <v>0.9</v>
      </c>
      <c r="E706" s="16"/>
      <c r="J706" s="96" t="str">
        <f t="shared" si="20"/>
        <v/>
      </c>
      <c r="K706" s="29" t="str">
        <f t="shared" si="21"/>
        <v/>
      </c>
    </row>
    <row r="707" spans="1:11" x14ac:dyDescent="0.25">
      <c r="A707" s="15" t="str">
        <f>'Afrap. dec21-feb22'!A709</f>
        <v/>
      </c>
      <c r="B707" s="78" t="str">
        <f>IF(ISBLANK('Afrap. dec21-feb22'!B709),"",'Afrap. dec21-feb22'!B709)</f>
        <v/>
      </c>
      <c r="C707" s="78" t="str">
        <f>IF(ISBLANK('Afrap. dec21-feb22'!C709),"",'Afrap. dec21-feb22'!C709)</f>
        <v/>
      </c>
      <c r="D707" s="20">
        <f>IF('Afrap. dec21-feb22'!J709="Funktionær",0.75,0.9)</f>
        <v>0.9</v>
      </c>
      <c r="E707" s="16"/>
      <c r="J707" s="96" t="str">
        <f t="shared" si="20"/>
        <v/>
      </c>
      <c r="K707" s="29" t="str">
        <f t="shared" si="21"/>
        <v/>
      </c>
    </row>
    <row r="708" spans="1:11" x14ac:dyDescent="0.25">
      <c r="A708" s="15" t="str">
        <f>'Afrap. dec21-feb22'!A710</f>
        <v/>
      </c>
      <c r="B708" s="78" t="str">
        <f>IF(ISBLANK('Afrap. dec21-feb22'!B710),"",'Afrap. dec21-feb22'!B710)</f>
        <v/>
      </c>
      <c r="C708" s="78" t="str">
        <f>IF(ISBLANK('Afrap. dec21-feb22'!C710),"",'Afrap. dec21-feb22'!C710)</f>
        <v/>
      </c>
      <c r="D708" s="20">
        <f>IF('Afrap. dec21-feb22'!J710="Funktionær",0.75,0.9)</f>
        <v>0.9</v>
      </c>
      <c r="E708" s="16"/>
      <c r="J708" s="96" t="str">
        <f t="shared" si="20"/>
        <v/>
      </c>
      <c r="K708" s="29" t="str">
        <f t="shared" si="21"/>
        <v/>
      </c>
    </row>
    <row r="709" spans="1:11" x14ac:dyDescent="0.25">
      <c r="A709" s="15" t="str">
        <f>'Afrap. dec21-feb22'!A711</f>
        <v/>
      </c>
      <c r="B709" s="78" t="str">
        <f>IF(ISBLANK('Afrap. dec21-feb22'!B711),"",'Afrap. dec21-feb22'!B711)</f>
        <v/>
      </c>
      <c r="C709" s="78" t="str">
        <f>IF(ISBLANK('Afrap. dec21-feb22'!C711),"",'Afrap. dec21-feb22'!C711)</f>
        <v/>
      </c>
      <c r="D709" s="20">
        <f>IF('Afrap. dec21-feb22'!J711="Funktionær",0.75,0.9)</f>
        <v>0.9</v>
      </c>
      <c r="E709" s="16"/>
      <c r="J709" s="96" t="str">
        <f t="shared" si="20"/>
        <v/>
      </c>
      <c r="K709" s="29" t="str">
        <f t="shared" si="21"/>
        <v/>
      </c>
    </row>
    <row r="710" spans="1:11" x14ac:dyDescent="0.25">
      <c r="A710" s="15" t="str">
        <f>'Afrap. dec21-feb22'!A712</f>
        <v/>
      </c>
      <c r="B710" s="78" t="str">
        <f>IF(ISBLANK('Afrap. dec21-feb22'!B712),"",'Afrap. dec21-feb22'!B712)</f>
        <v/>
      </c>
      <c r="C710" s="78" t="str">
        <f>IF(ISBLANK('Afrap. dec21-feb22'!C712),"",'Afrap. dec21-feb22'!C712)</f>
        <v/>
      </c>
      <c r="D710" s="20">
        <f>IF('Afrap. dec21-feb22'!J712="Funktionær",0.75,0.9)</f>
        <v>0.9</v>
      </c>
      <c r="E710" s="16"/>
      <c r="J710" s="96" t="str">
        <f t="shared" ref="J710:J773" si="22">IF(E710="Ja",((F710-G710)+(H710-I710)),"")</f>
        <v/>
      </c>
      <c r="K710" s="29" t="str">
        <f t="shared" ref="K710:K773" si="23">IFERROR(IF(J710&lt;0,J710*D710,J710*D710),"")</f>
        <v/>
      </c>
    </row>
    <row r="711" spans="1:11" x14ac:dyDescent="0.25">
      <c r="A711" s="15" t="str">
        <f>'Afrap. dec21-feb22'!A713</f>
        <v/>
      </c>
      <c r="B711" s="78" t="str">
        <f>IF(ISBLANK('Afrap. dec21-feb22'!B713),"",'Afrap. dec21-feb22'!B713)</f>
        <v/>
      </c>
      <c r="C711" s="78" t="str">
        <f>IF(ISBLANK('Afrap. dec21-feb22'!C713),"",'Afrap. dec21-feb22'!C713)</f>
        <v/>
      </c>
      <c r="D711" s="20">
        <f>IF('Afrap. dec21-feb22'!J713="Funktionær",0.75,0.9)</f>
        <v>0.9</v>
      </c>
      <c r="E711" s="16"/>
      <c r="J711" s="96" t="str">
        <f t="shared" si="22"/>
        <v/>
      </c>
      <c r="K711" s="29" t="str">
        <f t="shared" si="23"/>
        <v/>
      </c>
    </row>
    <row r="712" spans="1:11" x14ac:dyDescent="0.25">
      <c r="A712" s="15" t="str">
        <f>'Afrap. dec21-feb22'!A714</f>
        <v/>
      </c>
      <c r="B712" s="78" t="str">
        <f>IF(ISBLANK('Afrap. dec21-feb22'!B714),"",'Afrap. dec21-feb22'!B714)</f>
        <v/>
      </c>
      <c r="C712" s="78" t="str">
        <f>IF(ISBLANK('Afrap. dec21-feb22'!C714),"",'Afrap. dec21-feb22'!C714)</f>
        <v/>
      </c>
      <c r="D712" s="20">
        <f>IF('Afrap. dec21-feb22'!J714="Funktionær",0.75,0.9)</f>
        <v>0.9</v>
      </c>
      <c r="E712" s="16"/>
      <c r="J712" s="96" t="str">
        <f t="shared" si="22"/>
        <v/>
      </c>
      <c r="K712" s="29" t="str">
        <f t="shared" si="23"/>
        <v/>
      </c>
    </row>
    <row r="713" spans="1:11" x14ac:dyDescent="0.25">
      <c r="A713" s="15" t="str">
        <f>'Afrap. dec21-feb22'!A715</f>
        <v/>
      </c>
      <c r="B713" s="78" t="str">
        <f>IF(ISBLANK('Afrap. dec21-feb22'!B715),"",'Afrap. dec21-feb22'!B715)</f>
        <v/>
      </c>
      <c r="C713" s="78" t="str">
        <f>IF(ISBLANK('Afrap. dec21-feb22'!C715),"",'Afrap. dec21-feb22'!C715)</f>
        <v/>
      </c>
      <c r="D713" s="20">
        <f>IF('Afrap. dec21-feb22'!J715="Funktionær",0.75,0.9)</f>
        <v>0.9</v>
      </c>
      <c r="E713" s="16"/>
      <c r="J713" s="96" t="str">
        <f t="shared" si="22"/>
        <v/>
      </c>
      <c r="K713" s="29" t="str">
        <f t="shared" si="23"/>
        <v/>
      </c>
    </row>
    <row r="714" spans="1:11" x14ac:dyDescent="0.25">
      <c r="A714" s="15" t="str">
        <f>'Afrap. dec21-feb22'!A716</f>
        <v/>
      </c>
      <c r="B714" s="78" t="str">
        <f>IF(ISBLANK('Afrap. dec21-feb22'!B716),"",'Afrap. dec21-feb22'!B716)</f>
        <v/>
      </c>
      <c r="C714" s="78" t="str">
        <f>IF(ISBLANK('Afrap. dec21-feb22'!C716),"",'Afrap. dec21-feb22'!C716)</f>
        <v/>
      </c>
      <c r="D714" s="20">
        <f>IF('Afrap. dec21-feb22'!J716="Funktionær",0.75,0.9)</f>
        <v>0.9</v>
      </c>
      <c r="E714" s="16"/>
      <c r="J714" s="96" t="str">
        <f t="shared" si="22"/>
        <v/>
      </c>
      <c r="K714" s="29" t="str">
        <f t="shared" si="23"/>
        <v/>
      </c>
    </row>
    <row r="715" spans="1:11" x14ac:dyDescent="0.25">
      <c r="A715" s="15" t="str">
        <f>'Afrap. dec21-feb22'!A717</f>
        <v/>
      </c>
      <c r="B715" s="78" t="str">
        <f>IF(ISBLANK('Afrap. dec21-feb22'!B717),"",'Afrap. dec21-feb22'!B717)</f>
        <v/>
      </c>
      <c r="C715" s="78" t="str">
        <f>IF(ISBLANK('Afrap. dec21-feb22'!C717),"",'Afrap. dec21-feb22'!C717)</f>
        <v/>
      </c>
      <c r="D715" s="20">
        <f>IF('Afrap. dec21-feb22'!J717="Funktionær",0.75,0.9)</f>
        <v>0.9</v>
      </c>
      <c r="E715" s="16"/>
      <c r="J715" s="96" t="str">
        <f t="shared" si="22"/>
        <v/>
      </c>
      <c r="K715" s="29" t="str">
        <f t="shared" si="23"/>
        <v/>
      </c>
    </row>
    <row r="716" spans="1:11" x14ac:dyDescent="0.25">
      <c r="A716" s="15" t="str">
        <f>'Afrap. dec21-feb22'!A718</f>
        <v/>
      </c>
      <c r="B716" s="78" t="str">
        <f>IF(ISBLANK('Afrap. dec21-feb22'!B718),"",'Afrap. dec21-feb22'!B718)</f>
        <v/>
      </c>
      <c r="C716" s="78" t="str">
        <f>IF(ISBLANK('Afrap. dec21-feb22'!C718),"",'Afrap. dec21-feb22'!C718)</f>
        <v/>
      </c>
      <c r="D716" s="20">
        <f>IF('Afrap. dec21-feb22'!J718="Funktionær",0.75,0.9)</f>
        <v>0.9</v>
      </c>
      <c r="E716" s="16"/>
      <c r="J716" s="96" t="str">
        <f t="shared" si="22"/>
        <v/>
      </c>
      <c r="K716" s="29" t="str">
        <f t="shared" si="23"/>
        <v/>
      </c>
    </row>
    <row r="717" spans="1:11" x14ac:dyDescent="0.25">
      <c r="A717" s="15" t="str">
        <f>'Afrap. dec21-feb22'!A719</f>
        <v/>
      </c>
      <c r="B717" s="78" t="str">
        <f>IF(ISBLANK('Afrap. dec21-feb22'!B719),"",'Afrap. dec21-feb22'!B719)</f>
        <v/>
      </c>
      <c r="C717" s="78" t="str">
        <f>IF(ISBLANK('Afrap. dec21-feb22'!C719),"",'Afrap. dec21-feb22'!C719)</f>
        <v/>
      </c>
      <c r="D717" s="20">
        <f>IF('Afrap. dec21-feb22'!J719="Funktionær",0.75,0.9)</f>
        <v>0.9</v>
      </c>
      <c r="E717" s="16"/>
      <c r="J717" s="96" t="str">
        <f t="shared" si="22"/>
        <v/>
      </c>
      <c r="K717" s="29" t="str">
        <f t="shared" si="23"/>
        <v/>
      </c>
    </row>
    <row r="718" spans="1:11" x14ac:dyDescent="0.25">
      <c r="A718" s="15" t="str">
        <f>'Afrap. dec21-feb22'!A720</f>
        <v/>
      </c>
      <c r="B718" s="78" t="str">
        <f>IF(ISBLANK('Afrap. dec21-feb22'!B720),"",'Afrap. dec21-feb22'!B720)</f>
        <v/>
      </c>
      <c r="C718" s="78" t="str">
        <f>IF(ISBLANK('Afrap. dec21-feb22'!C720),"",'Afrap. dec21-feb22'!C720)</f>
        <v/>
      </c>
      <c r="D718" s="20">
        <f>IF('Afrap. dec21-feb22'!J720="Funktionær",0.75,0.9)</f>
        <v>0.9</v>
      </c>
      <c r="E718" s="16"/>
      <c r="J718" s="96" t="str">
        <f t="shared" si="22"/>
        <v/>
      </c>
      <c r="K718" s="29" t="str">
        <f t="shared" si="23"/>
        <v/>
      </c>
    </row>
    <row r="719" spans="1:11" x14ac:dyDescent="0.25">
      <c r="A719" s="15" t="str">
        <f>'Afrap. dec21-feb22'!A721</f>
        <v/>
      </c>
      <c r="B719" s="78" t="str">
        <f>IF(ISBLANK('Afrap. dec21-feb22'!B721),"",'Afrap. dec21-feb22'!B721)</f>
        <v/>
      </c>
      <c r="C719" s="78" t="str">
        <f>IF(ISBLANK('Afrap. dec21-feb22'!C721),"",'Afrap. dec21-feb22'!C721)</f>
        <v/>
      </c>
      <c r="D719" s="20">
        <f>IF('Afrap. dec21-feb22'!J721="Funktionær",0.75,0.9)</f>
        <v>0.9</v>
      </c>
      <c r="E719" s="16"/>
      <c r="J719" s="96" t="str">
        <f t="shared" si="22"/>
        <v/>
      </c>
      <c r="K719" s="29" t="str">
        <f t="shared" si="23"/>
        <v/>
      </c>
    </row>
    <row r="720" spans="1:11" x14ac:dyDescent="0.25">
      <c r="A720" s="15" t="str">
        <f>'Afrap. dec21-feb22'!A722</f>
        <v/>
      </c>
      <c r="B720" s="78" t="str">
        <f>IF(ISBLANK('Afrap. dec21-feb22'!B722),"",'Afrap. dec21-feb22'!B722)</f>
        <v/>
      </c>
      <c r="C720" s="78" t="str">
        <f>IF(ISBLANK('Afrap. dec21-feb22'!C722),"",'Afrap. dec21-feb22'!C722)</f>
        <v/>
      </c>
      <c r="D720" s="20">
        <f>IF('Afrap. dec21-feb22'!J722="Funktionær",0.75,0.9)</f>
        <v>0.9</v>
      </c>
      <c r="E720" s="16"/>
      <c r="J720" s="96" t="str">
        <f t="shared" si="22"/>
        <v/>
      </c>
      <c r="K720" s="29" t="str">
        <f t="shared" si="23"/>
        <v/>
      </c>
    </row>
    <row r="721" spans="1:11" x14ac:dyDescent="0.25">
      <c r="A721" s="15" t="str">
        <f>'Afrap. dec21-feb22'!A723</f>
        <v/>
      </c>
      <c r="B721" s="78" t="str">
        <f>IF(ISBLANK('Afrap. dec21-feb22'!B723),"",'Afrap. dec21-feb22'!B723)</f>
        <v/>
      </c>
      <c r="C721" s="78" t="str">
        <f>IF(ISBLANK('Afrap. dec21-feb22'!C723),"",'Afrap. dec21-feb22'!C723)</f>
        <v/>
      </c>
      <c r="D721" s="20">
        <f>IF('Afrap. dec21-feb22'!J723="Funktionær",0.75,0.9)</f>
        <v>0.9</v>
      </c>
      <c r="E721" s="16"/>
      <c r="J721" s="96" t="str">
        <f t="shared" si="22"/>
        <v/>
      </c>
      <c r="K721" s="29" t="str">
        <f t="shared" si="23"/>
        <v/>
      </c>
    </row>
    <row r="722" spans="1:11" x14ac:dyDescent="0.25">
      <c r="A722" s="15" t="str">
        <f>'Afrap. dec21-feb22'!A724</f>
        <v/>
      </c>
      <c r="B722" s="78" t="str">
        <f>IF(ISBLANK('Afrap. dec21-feb22'!B724),"",'Afrap. dec21-feb22'!B724)</f>
        <v/>
      </c>
      <c r="C722" s="78" t="str">
        <f>IF(ISBLANK('Afrap. dec21-feb22'!C724),"",'Afrap. dec21-feb22'!C724)</f>
        <v/>
      </c>
      <c r="D722" s="20">
        <f>IF('Afrap. dec21-feb22'!J724="Funktionær",0.75,0.9)</f>
        <v>0.9</v>
      </c>
      <c r="E722" s="16"/>
      <c r="J722" s="96" t="str">
        <f t="shared" si="22"/>
        <v/>
      </c>
      <c r="K722" s="29" t="str">
        <f t="shared" si="23"/>
        <v/>
      </c>
    </row>
    <row r="723" spans="1:11" x14ac:dyDescent="0.25">
      <c r="A723" s="15" t="str">
        <f>'Afrap. dec21-feb22'!A725</f>
        <v/>
      </c>
      <c r="B723" s="78" t="str">
        <f>IF(ISBLANK('Afrap. dec21-feb22'!B725),"",'Afrap. dec21-feb22'!B725)</f>
        <v/>
      </c>
      <c r="C723" s="78" t="str">
        <f>IF(ISBLANK('Afrap. dec21-feb22'!C725),"",'Afrap. dec21-feb22'!C725)</f>
        <v/>
      </c>
      <c r="D723" s="20">
        <f>IF('Afrap. dec21-feb22'!J725="Funktionær",0.75,0.9)</f>
        <v>0.9</v>
      </c>
      <c r="E723" s="16"/>
      <c r="J723" s="96" t="str">
        <f t="shared" si="22"/>
        <v/>
      </c>
      <c r="K723" s="29" t="str">
        <f t="shared" si="23"/>
        <v/>
      </c>
    </row>
    <row r="724" spans="1:11" x14ac:dyDescent="0.25">
      <c r="A724" s="15" t="str">
        <f>'Afrap. dec21-feb22'!A726</f>
        <v/>
      </c>
      <c r="B724" s="78" t="str">
        <f>IF(ISBLANK('Afrap. dec21-feb22'!B726),"",'Afrap. dec21-feb22'!B726)</f>
        <v/>
      </c>
      <c r="C724" s="78" t="str">
        <f>IF(ISBLANK('Afrap. dec21-feb22'!C726),"",'Afrap. dec21-feb22'!C726)</f>
        <v/>
      </c>
      <c r="D724" s="20">
        <f>IF('Afrap. dec21-feb22'!J726="Funktionær",0.75,0.9)</f>
        <v>0.9</v>
      </c>
      <c r="E724" s="16"/>
      <c r="J724" s="96" t="str">
        <f t="shared" si="22"/>
        <v/>
      </c>
      <c r="K724" s="29" t="str">
        <f t="shared" si="23"/>
        <v/>
      </c>
    </row>
    <row r="725" spans="1:11" x14ac:dyDescent="0.25">
      <c r="A725" s="15" t="str">
        <f>'Afrap. dec21-feb22'!A727</f>
        <v/>
      </c>
      <c r="B725" s="78" t="str">
        <f>IF(ISBLANK('Afrap. dec21-feb22'!B727),"",'Afrap. dec21-feb22'!B727)</f>
        <v/>
      </c>
      <c r="C725" s="78" t="str">
        <f>IF(ISBLANK('Afrap. dec21-feb22'!C727),"",'Afrap. dec21-feb22'!C727)</f>
        <v/>
      </c>
      <c r="D725" s="20">
        <f>IF('Afrap. dec21-feb22'!J727="Funktionær",0.75,0.9)</f>
        <v>0.9</v>
      </c>
      <c r="E725" s="16"/>
      <c r="J725" s="96" t="str">
        <f t="shared" si="22"/>
        <v/>
      </c>
      <c r="K725" s="29" t="str">
        <f t="shared" si="23"/>
        <v/>
      </c>
    </row>
    <row r="726" spans="1:11" x14ac:dyDescent="0.25">
      <c r="A726" s="15" t="str">
        <f>'Afrap. dec21-feb22'!A728</f>
        <v/>
      </c>
      <c r="B726" s="78" t="str">
        <f>IF(ISBLANK('Afrap. dec21-feb22'!B728),"",'Afrap. dec21-feb22'!B728)</f>
        <v/>
      </c>
      <c r="C726" s="78" t="str">
        <f>IF(ISBLANK('Afrap. dec21-feb22'!C728),"",'Afrap. dec21-feb22'!C728)</f>
        <v/>
      </c>
      <c r="D726" s="20">
        <f>IF('Afrap. dec21-feb22'!J728="Funktionær",0.75,0.9)</f>
        <v>0.9</v>
      </c>
      <c r="E726" s="16"/>
      <c r="J726" s="96" t="str">
        <f t="shared" si="22"/>
        <v/>
      </c>
      <c r="K726" s="29" t="str">
        <f t="shared" si="23"/>
        <v/>
      </c>
    </row>
    <row r="727" spans="1:11" x14ac:dyDescent="0.25">
      <c r="A727" s="15" t="str">
        <f>'Afrap. dec21-feb22'!A729</f>
        <v/>
      </c>
      <c r="B727" s="78" t="str">
        <f>IF(ISBLANK('Afrap. dec21-feb22'!B729),"",'Afrap. dec21-feb22'!B729)</f>
        <v/>
      </c>
      <c r="C727" s="78" t="str">
        <f>IF(ISBLANK('Afrap. dec21-feb22'!C729),"",'Afrap. dec21-feb22'!C729)</f>
        <v/>
      </c>
      <c r="D727" s="20">
        <f>IF('Afrap. dec21-feb22'!J729="Funktionær",0.75,0.9)</f>
        <v>0.9</v>
      </c>
      <c r="E727" s="16"/>
      <c r="J727" s="96" t="str">
        <f t="shared" si="22"/>
        <v/>
      </c>
      <c r="K727" s="29" t="str">
        <f t="shared" si="23"/>
        <v/>
      </c>
    </row>
    <row r="728" spans="1:11" x14ac:dyDescent="0.25">
      <c r="A728" s="15" t="str">
        <f>'Afrap. dec21-feb22'!A730</f>
        <v/>
      </c>
      <c r="B728" s="78" t="str">
        <f>IF(ISBLANK('Afrap. dec21-feb22'!B730),"",'Afrap. dec21-feb22'!B730)</f>
        <v/>
      </c>
      <c r="C728" s="78" t="str">
        <f>IF(ISBLANK('Afrap. dec21-feb22'!C730),"",'Afrap. dec21-feb22'!C730)</f>
        <v/>
      </c>
      <c r="D728" s="20">
        <f>IF('Afrap. dec21-feb22'!J730="Funktionær",0.75,0.9)</f>
        <v>0.9</v>
      </c>
      <c r="E728" s="16"/>
      <c r="J728" s="96" t="str">
        <f t="shared" si="22"/>
        <v/>
      </c>
      <c r="K728" s="29" t="str">
        <f t="shared" si="23"/>
        <v/>
      </c>
    </row>
    <row r="729" spans="1:11" x14ac:dyDescent="0.25">
      <c r="A729" s="15" t="str">
        <f>'Afrap. dec21-feb22'!A731</f>
        <v/>
      </c>
      <c r="B729" s="78" t="str">
        <f>IF(ISBLANK('Afrap. dec21-feb22'!B731),"",'Afrap. dec21-feb22'!B731)</f>
        <v/>
      </c>
      <c r="C729" s="78" t="str">
        <f>IF(ISBLANK('Afrap. dec21-feb22'!C731),"",'Afrap. dec21-feb22'!C731)</f>
        <v/>
      </c>
      <c r="D729" s="20">
        <f>IF('Afrap. dec21-feb22'!J731="Funktionær",0.75,0.9)</f>
        <v>0.9</v>
      </c>
      <c r="E729" s="16"/>
      <c r="J729" s="96" t="str">
        <f t="shared" si="22"/>
        <v/>
      </c>
      <c r="K729" s="29" t="str">
        <f t="shared" si="23"/>
        <v/>
      </c>
    </row>
    <row r="730" spans="1:11" x14ac:dyDescent="0.25">
      <c r="A730" s="15" t="str">
        <f>'Afrap. dec21-feb22'!A732</f>
        <v/>
      </c>
      <c r="B730" s="78" t="str">
        <f>IF(ISBLANK('Afrap. dec21-feb22'!B732),"",'Afrap. dec21-feb22'!B732)</f>
        <v/>
      </c>
      <c r="C730" s="78" t="str">
        <f>IF(ISBLANK('Afrap. dec21-feb22'!C732),"",'Afrap. dec21-feb22'!C732)</f>
        <v/>
      </c>
      <c r="D730" s="20">
        <f>IF('Afrap. dec21-feb22'!J732="Funktionær",0.75,0.9)</f>
        <v>0.9</v>
      </c>
      <c r="E730" s="16"/>
      <c r="J730" s="96" t="str">
        <f t="shared" si="22"/>
        <v/>
      </c>
      <c r="K730" s="29" t="str">
        <f t="shared" si="23"/>
        <v/>
      </c>
    </row>
    <row r="731" spans="1:11" x14ac:dyDescent="0.25">
      <c r="A731" s="15" t="str">
        <f>'Afrap. dec21-feb22'!A733</f>
        <v/>
      </c>
      <c r="B731" s="78" t="str">
        <f>IF(ISBLANK('Afrap. dec21-feb22'!B733),"",'Afrap. dec21-feb22'!B733)</f>
        <v/>
      </c>
      <c r="C731" s="78" t="str">
        <f>IF(ISBLANK('Afrap. dec21-feb22'!C733),"",'Afrap. dec21-feb22'!C733)</f>
        <v/>
      </c>
      <c r="D731" s="20">
        <f>IF('Afrap. dec21-feb22'!J733="Funktionær",0.75,0.9)</f>
        <v>0.9</v>
      </c>
      <c r="E731" s="16"/>
      <c r="J731" s="96" t="str">
        <f t="shared" si="22"/>
        <v/>
      </c>
      <c r="K731" s="29" t="str">
        <f t="shared" si="23"/>
        <v/>
      </c>
    </row>
    <row r="732" spans="1:11" x14ac:dyDescent="0.25">
      <c r="A732" s="15" t="str">
        <f>'Afrap. dec21-feb22'!A734</f>
        <v/>
      </c>
      <c r="B732" s="78" t="str">
        <f>IF(ISBLANK('Afrap. dec21-feb22'!B734),"",'Afrap. dec21-feb22'!B734)</f>
        <v/>
      </c>
      <c r="C732" s="78" t="str">
        <f>IF(ISBLANK('Afrap. dec21-feb22'!C734),"",'Afrap. dec21-feb22'!C734)</f>
        <v/>
      </c>
      <c r="D732" s="20">
        <f>IF('Afrap. dec21-feb22'!J734="Funktionær",0.75,0.9)</f>
        <v>0.9</v>
      </c>
      <c r="E732" s="16"/>
      <c r="J732" s="96" t="str">
        <f t="shared" si="22"/>
        <v/>
      </c>
      <c r="K732" s="29" t="str">
        <f t="shared" si="23"/>
        <v/>
      </c>
    </row>
    <row r="733" spans="1:11" x14ac:dyDescent="0.25">
      <c r="A733" s="15" t="str">
        <f>'Afrap. dec21-feb22'!A735</f>
        <v/>
      </c>
      <c r="B733" s="78" t="str">
        <f>IF(ISBLANK('Afrap. dec21-feb22'!B735),"",'Afrap. dec21-feb22'!B735)</f>
        <v/>
      </c>
      <c r="C733" s="78" t="str">
        <f>IF(ISBLANK('Afrap. dec21-feb22'!C735),"",'Afrap. dec21-feb22'!C735)</f>
        <v/>
      </c>
      <c r="D733" s="20">
        <f>IF('Afrap. dec21-feb22'!J735="Funktionær",0.75,0.9)</f>
        <v>0.9</v>
      </c>
      <c r="E733" s="16"/>
      <c r="J733" s="96" t="str">
        <f t="shared" si="22"/>
        <v/>
      </c>
      <c r="K733" s="29" t="str">
        <f t="shared" si="23"/>
        <v/>
      </c>
    </row>
    <row r="734" spans="1:11" x14ac:dyDescent="0.25">
      <c r="A734" s="15" t="str">
        <f>'Afrap. dec21-feb22'!A736</f>
        <v/>
      </c>
      <c r="B734" s="78" t="str">
        <f>IF(ISBLANK('Afrap. dec21-feb22'!B736),"",'Afrap. dec21-feb22'!B736)</f>
        <v/>
      </c>
      <c r="C734" s="78" t="str">
        <f>IF(ISBLANK('Afrap. dec21-feb22'!C736),"",'Afrap. dec21-feb22'!C736)</f>
        <v/>
      </c>
      <c r="D734" s="20">
        <f>IF('Afrap. dec21-feb22'!J736="Funktionær",0.75,0.9)</f>
        <v>0.9</v>
      </c>
      <c r="E734" s="16"/>
      <c r="J734" s="96" t="str">
        <f t="shared" si="22"/>
        <v/>
      </c>
      <c r="K734" s="29" t="str">
        <f t="shared" si="23"/>
        <v/>
      </c>
    </row>
    <row r="735" spans="1:11" x14ac:dyDescent="0.25">
      <c r="A735" s="15" t="str">
        <f>'Afrap. dec21-feb22'!A737</f>
        <v/>
      </c>
      <c r="B735" s="78" t="str">
        <f>IF(ISBLANK('Afrap. dec21-feb22'!B737),"",'Afrap. dec21-feb22'!B737)</f>
        <v/>
      </c>
      <c r="C735" s="78" t="str">
        <f>IF(ISBLANK('Afrap. dec21-feb22'!C737),"",'Afrap. dec21-feb22'!C737)</f>
        <v/>
      </c>
      <c r="D735" s="20">
        <f>IF('Afrap. dec21-feb22'!J737="Funktionær",0.75,0.9)</f>
        <v>0.9</v>
      </c>
      <c r="E735" s="16"/>
      <c r="J735" s="96" t="str">
        <f t="shared" si="22"/>
        <v/>
      </c>
      <c r="K735" s="29" t="str">
        <f t="shared" si="23"/>
        <v/>
      </c>
    </row>
    <row r="736" spans="1:11" x14ac:dyDescent="0.25">
      <c r="A736" s="15" t="str">
        <f>'Afrap. dec21-feb22'!A738</f>
        <v/>
      </c>
      <c r="B736" s="78" t="str">
        <f>IF(ISBLANK('Afrap. dec21-feb22'!B738),"",'Afrap. dec21-feb22'!B738)</f>
        <v/>
      </c>
      <c r="C736" s="78" t="str">
        <f>IF(ISBLANK('Afrap. dec21-feb22'!C738),"",'Afrap. dec21-feb22'!C738)</f>
        <v/>
      </c>
      <c r="D736" s="20">
        <f>IF('Afrap. dec21-feb22'!J738="Funktionær",0.75,0.9)</f>
        <v>0.9</v>
      </c>
      <c r="E736" s="16"/>
      <c r="J736" s="96" t="str">
        <f t="shared" si="22"/>
        <v/>
      </c>
      <c r="K736" s="29" t="str">
        <f t="shared" si="23"/>
        <v/>
      </c>
    </row>
    <row r="737" spans="1:11" x14ac:dyDescent="0.25">
      <c r="A737" s="15" t="str">
        <f>'Afrap. dec21-feb22'!A739</f>
        <v/>
      </c>
      <c r="B737" s="78" t="str">
        <f>IF(ISBLANK('Afrap. dec21-feb22'!B739),"",'Afrap. dec21-feb22'!B739)</f>
        <v/>
      </c>
      <c r="C737" s="78" t="str">
        <f>IF(ISBLANK('Afrap. dec21-feb22'!C739),"",'Afrap. dec21-feb22'!C739)</f>
        <v/>
      </c>
      <c r="D737" s="20">
        <f>IF('Afrap. dec21-feb22'!J739="Funktionær",0.75,0.9)</f>
        <v>0.9</v>
      </c>
      <c r="E737" s="16"/>
      <c r="J737" s="96" t="str">
        <f t="shared" si="22"/>
        <v/>
      </c>
      <c r="K737" s="29" t="str">
        <f t="shared" si="23"/>
        <v/>
      </c>
    </row>
    <row r="738" spans="1:11" x14ac:dyDescent="0.25">
      <c r="A738" s="15" t="str">
        <f>'Afrap. dec21-feb22'!A740</f>
        <v/>
      </c>
      <c r="B738" s="78" t="str">
        <f>IF(ISBLANK('Afrap. dec21-feb22'!B740),"",'Afrap. dec21-feb22'!B740)</f>
        <v/>
      </c>
      <c r="C738" s="78" t="str">
        <f>IF(ISBLANK('Afrap. dec21-feb22'!C740),"",'Afrap. dec21-feb22'!C740)</f>
        <v/>
      </c>
      <c r="D738" s="20">
        <f>IF('Afrap. dec21-feb22'!J740="Funktionær",0.75,0.9)</f>
        <v>0.9</v>
      </c>
      <c r="E738" s="16"/>
      <c r="J738" s="96" t="str">
        <f t="shared" si="22"/>
        <v/>
      </c>
      <c r="K738" s="29" t="str">
        <f t="shared" si="23"/>
        <v/>
      </c>
    </row>
    <row r="739" spans="1:11" x14ac:dyDescent="0.25">
      <c r="A739" s="15" t="str">
        <f>'Afrap. dec21-feb22'!A741</f>
        <v/>
      </c>
      <c r="B739" s="78" t="str">
        <f>IF(ISBLANK('Afrap. dec21-feb22'!B741),"",'Afrap. dec21-feb22'!B741)</f>
        <v/>
      </c>
      <c r="C739" s="78" t="str">
        <f>IF(ISBLANK('Afrap. dec21-feb22'!C741),"",'Afrap. dec21-feb22'!C741)</f>
        <v/>
      </c>
      <c r="D739" s="20">
        <f>IF('Afrap. dec21-feb22'!J741="Funktionær",0.75,0.9)</f>
        <v>0.9</v>
      </c>
      <c r="E739" s="16"/>
      <c r="J739" s="96" t="str">
        <f t="shared" si="22"/>
        <v/>
      </c>
      <c r="K739" s="29" t="str">
        <f t="shared" si="23"/>
        <v/>
      </c>
    </row>
    <row r="740" spans="1:11" x14ac:dyDescent="0.25">
      <c r="A740" s="15" t="str">
        <f>'Afrap. dec21-feb22'!A742</f>
        <v/>
      </c>
      <c r="B740" s="78" t="str">
        <f>IF(ISBLANK('Afrap. dec21-feb22'!B742),"",'Afrap. dec21-feb22'!B742)</f>
        <v/>
      </c>
      <c r="C740" s="78" t="str">
        <f>IF(ISBLANK('Afrap. dec21-feb22'!C742),"",'Afrap. dec21-feb22'!C742)</f>
        <v/>
      </c>
      <c r="D740" s="20">
        <f>IF('Afrap. dec21-feb22'!J742="Funktionær",0.75,0.9)</f>
        <v>0.9</v>
      </c>
      <c r="E740" s="16"/>
      <c r="J740" s="96" t="str">
        <f t="shared" si="22"/>
        <v/>
      </c>
      <c r="K740" s="29" t="str">
        <f t="shared" si="23"/>
        <v/>
      </c>
    </row>
    <row r="741" spans="1:11" x14ac:dyDescent="0.25">
      <c r="A741" s="15" t="str">
        <f>'Afrap. dec21-feb22'!A743</f>
        <v/>
      </c>
      <c r="B741" s="78" t="str">
        <f>IF(ISBLANK('Afrap. dec21-feb22'!B743),"",'Afrap. dec21-feb22'!B743)</f>
        <v/>
      </c>
      <c r="C741" s="78" t="str">
        <f>IF(ISBLANK('Afrap. dec21-feb22'!C743),"",'Afrap. dec21-feb22'!C743)</f>
        <v/>
      </c>
      <c r="D741" s="20">
        <f>IF('Afrap. dec21-feb22'!J743="Funktionær",0.75,0.9)</f>
        <v>0.9</v>
      </c>
      <c r="E741" s="16"/>
      <c r="J741" s="96" t="str">
        <f t="shared" si="22"/>
        <v/>
      </c>
      <c r="K741" s="29" t="str">
        <f t="shared" si="23"/>
        <v/>
      </c>
    </row>
    <row r="742" spans="1:11" x14ac:dyDescent="0.25">
      <c r="A742" s="15" t="str">
        <f>'Afrap. dec21-feb22'!A744</f>
        <v/>
      </c>
      <c r="B742" s="78" t="str">
        <f>IF(ISBLANK('Afrap. dec21-feb22'!B744),"",'Afrap. dec21-feb22'!B744)</f>
        <v/>
      </c>
      <c r="C742" s="78" t="str">
        <f>IF(ISBLANK('Afrap. dec21-feb22'!C744),"",'Afrap. dec21-feb22'!C744)</f>
        <v/>
      </c>
      <c r="D742" s="20">
        <f>IF('Afrap. dec21-feb22'!J744="Funktionær",0.75,0.9)</f>
        <v>0.9</v>
      </c>
      <c r="E742" s="16"/>
      <c r="J742" s="96" t="str">
        <f t="shared" si="22"/>
        <v/>
      </c>
      <c r="K742" s="29" t="str">
        <f t="shared" si="23"/>
        <v/>
      </c>
    </row>
    <row r="743" spans="1:11" x14ac:dyDescent="0.25">
      <c r="A743" s="15" t="str">
        <f>'Afrap. dec21-feb22'!A745</f>
        <v/>
      </c>
      <c r="B743" s="78" t="str">
        <f>IF(ISBLANK('Afrap. dec21-feb22'!B745),"",'Afrap. dec21-feb22'!B745)</f>
        <v/>
      </c>
      <c r="C743" s="78" t="str">
        <f>IF(ISBLANK('Afrap. dec21-feb22'!C745),"",'Afrap. dec21-feb22'!C745)</f>
        <v/>
      </c>
      <c r="D743" s="20">
        <f>IF('Afrap. dec21-feb22'!J745="Funktionær",0.75,0.9)</f>
        <v>0.9</v>
      </c>
      <c r="E743" s="16"/>
      <c r="J743" s="96" t="str">
        <f t="shared" si="22"/>
        <v/>
      </c>
      <c r="K743" s="29" t="str">
        <f t="shared" si="23"/>
        <v/>
      </c>
    </row>
    <row r="744" spans="1:11" x14ac:dyDescent="0.25">
      <c r="A744" s="15" t="str">
        <f>'Afrap. dec21-feb22'!A746</f>
        <v/>
      </c>
      <c r="B744" s="78" t="str">
        <f>IF(ISBLANK('Afrap. dec21-feb22'!B746),"",'Afrap. dec21-feb22'!B746)</f>
        <v/>
      </c>
      <c r="C744" s="78" t="str">
        <f>IF(ISBLANK('Afrap. dec21-feb22'!C746),"",'Afrap. dec21-feb22'!C746)</f>
        <v/>
      </c>
      <c r="D744" s="20">
        <f>IF('Afrap. dec21-feb22'!J746="Funktionær",0.75,0.9)</f>
        <v>0.9</v>
      </c>
      <c r="E744" s="16"/>
      <c r="J744" s="96" t="str">
        <f t="shared" si="22"/>
        <v/>
      </c>
      <c r="K744" s="29" t="str">
        <f t="shared" si="23"/>
        <v/>
      </c>
    </row>
    <row r="745" spans="1:11" x14ac:dyDescent="0.25">
      <c r="A745" s="15" t="str">
        <f>'Afrap. dec21-feb22'!A747</f>
        <v/>
      </c>
      <c r="B745" s="78" t="str">
        <f>IF(ISBLANK('Afrap. dec21-feb22'!B747),"",'Afrap. dec21-feb22'!B747)</f>
        <v/>
      </c>
      <c r="C745" s="78" t="str">
        <f>IF(ISBLANK('Afrap. dec21-feb22'!C747),"",'Afrap. dec21-feb22'!C747)</f>
        <v/>
      </c>
      <c r="D745" s="20">
        <f>IF('Afrap. dec21-feb22'!J747="Funktionær",0.75,0.9)</f>
        <v>0.9</v>
      </c>
      <c r="E745" s="16"/>
      <c r="J745" s="96" t="str">
        <f t="shared" si="22"/>
        <v/>
      </c>
      <c r="K745" s="29" t="str">
        <f t="shared" si="23"/>
        <v/>
      </c>
    </row>
    <row r="746" spans="1:11" x14ac:dyDescent="0.25">
      <c r="A746" s="15" t="str">
        <f>'Afrap. dec21-feb22'!A748</f>
        <v/>
      </c>
      <c r="B746" s="78" t="str">
        <f>IF(ISBLANK('Afrap. dec21-feb22'!B748),"",'Afrap. dec21-feb22'!B748)</f>
        <v/>
      </c>
      <c r="C746" s="78" t="str">
        <f>IF(ISBLANK('Afrap. dec21-feb22'!C748),"",'Afrap. dec21-feb22'!C748)</f>
        <v/>
      </c>
      <c r="D746" s="20">
        <f>IF('Afrap. dec21-feb22'!J748="Funktionær",0.75,0.9)</f>
        <v>0.9</v>
      </c>
      <c r="E746" s="16"/>
      <c r="J746" s="96" t="str">
        <f t="shared" si="22"/>
        <v/>
      </c>
      <c r="K746" s="29" t="str">
        <f t="shared" si="23"/>
        <v/>
      </c>
    </row>
    <row r="747" spans="1:11" x14ac:dyDescent="0.25">
      <c r="A747" s="15" t="str">
        <f>'Afrap. dec21-feb22'!A749</f>
        <v/>
      </c>
      <c r="B747" s="78" t="str">
        <f>IF(ISBLANK('Afrap. dec21-feb22'!B749),"",'Afrap. dec21-feb22'!B749)</f>
        <v/>
      </c>
      <c r="C747" s="78" t="str">
        <f>IF(ISBLANK('Afrap. dec21-feb22'!C749),"",'Afrap. dec21-feb22'!C749)</f>
        <v/>
      </c>
      <c r="D747" s="20">
        <f>IF('Afrap. dec21-feb22'!J749="Funktionær",0.75,0.9)</f>
        <v>0.9</v>
      </c>
      <c r="E747" s="16"/>
      <c r="J747" s="96" t="str">
        <f t="shared" si="22"/>
        <v/>
      </c>
      <c r="K747" s="29" t="str">
        <f t="shared" si="23"/>
        <v/>
      </c>
    </row>
    <row r="748" spans="1:11" x14ac:dyDescent="0.25">
      <c r="A748" s="15" t="str">
        <f>'Afrap. dec21-feb22'!A750</f>
        <v/>
      </c>
      <c r="B748" s="78" t="str">
        <f>IF(ISBLANK('Afrap. dec21-feb22'!B750),"",'Afrap. dec21-feb22'!B750)</f>
        <v/>
      </c>
      <c r="C748" s="78" t="str">
        <f>IF(ISBLANK('Afrap. dec21-feb22'!C750),"",'Afrap. dec21-feb22'!C750)</f>
        <v/>
      </c>
      <c r="D748" s="20">
        <f>IF('Afrap. dec21-feb22'!J750="Funktionær",0.75,0.9)</f>
        <v>0.9</v>
      </c>
      <c r="E748" s="16"/>
      <c r="J748" s="96" t="str">
        <f t="shared" si="22"/>
        <v/>
      </c>
      <c r="K748" s="29" t="str">
        <f t="shared" si="23"/>
        <v/>
      </c>
    </row>
    <row r="749" spans="1:11" x14ac:dyDescent="0.25">
      <c r="A749" s="15" t="str">
        <f>'Afrap. dec21-feb22'!A751</f>
        <v/>
      </c>
      <c r="B749" s="78" t="str">
        <f>IF(ISBLANK('Afrap. dec21-feb22'!B751),"",'Afrap. dec21-feb22'!B751)</f>
        <v/>
      </c>
      <c r="C749" s="78" t="str">
        <f>IF(ISBLANK('Afrap. dec21-feb22'!C751),"",'Afrap. dec21-feb22'!C751)</f>
        <v/>
      </c>
      <c r="D749" s="20">
        <f>IF('Afrap. dec21-feb22'!J751="Funktionær",0.75,0.9)</f>
        <v>0.9</v>
      </c>
      <c r="E749" s="16"/>
      <c r="J749" s="96" t="str">
        <f t="shared" si="22"/>
        <v/>
      </c>
      <c r="K749" s="29" t="str">
        <f t="shared" si="23"/>
        <v/>
      </c>
    </row>
    <row r="750" spans="1:11" x14ac:dyDescent="0.25">
      <c r="A750" s="15" t="str">
        <f>'Afrap. dec21-feb22'!A752</f>
        <v/>
      </c>
      <c r="B750" s="78" t="str">
        <f>IF(ISBLANK('Afrap. dec21-feb22'!B752),"",'Afrap. dec21-feb22'!B752)</f>
        <v/>
      </c>
      <c r="C750" s="78" t="str">
        <f>IF(ISBLANK('Afrap. dec21-feb22'!C752),"",'Afrap. dec21-feb22'!C752)</f>
        <v/>
      </c>
      <c r="D750" s="20">
        <f>IF('Afrap. dec21-feb22'!J752="Funktionær",0.75,0.9)</f>
        <v>0.9</v>
      </c>
      <c r="E750" s="16"/>
      <c r="J750" s="96" t="str">
        <f t="shared" si="22"/>
        <v/>
      </c>
      <c r="K750" s="29" t="str">
        <f t="shared" si="23"/>
        <v/>
      </c>
    </row>
    <row r="751" spans="1:11" x14ac:dyDescent="0.25">
      <c r="A751" s="15" t="str">
        <f>'Afrap. dec21-feb22'!A753</f>
        <v/>
      </c>
      <c r="B751" s="78" t="str">
        <f>IF(ISBLANK('Afrap. dec21-feb22'!B753),"",'Afrap. dec21-feb22'!B753)</f>
        <v/>
      </c>
      <c r="C751" s="78" t="str">
        <f>IF(ISBLANK('Afrap. dec21-feb22'!C753),"",'Afrap. dec21-feb22'!C753)</f>
        <v/>
      </c>
      <c r="D751" s="20">
        <f>IF('Afrap. dec21-feb22'!J753="Funktionær",0.75,0.9)</f>
        <v>0.9</v>
      </c>
      <c r="E751" s="16"/>
      <c r="J751" s="96" t="str">
        <f t="shared" si="22"/>
        <v/>
      </c>
      <c r="K751" s="29" t="str">
        <f t="shared" si="23"/>
        <v/>
      </c>
    </row>
    <row r="752" spans="1:11" x14ac:dyDescent="0.25">
      <c r="A752" s="15" t="str">
        <f>'Afrap. dec21-feb22'!A754</f>
        <v/>
      </c>
      <c r="B752" s="78" t="str">
        <f>IF(ISBLANK('Afrap. dec21-feb22'!B754),"",'Afrap. dec21-feb22'!B754)</f>
        <v/>
      </c>
      <c r="C752" s="78" t="str">
        <f>IF(ISBLANK('Afrap. dec21-feb22'!C754),"",'Afrap. dec21-feb22'!C754)</f>
        <v/>
      </c>
      <c r="D752" s="20">
        <f>IF('Afrap. dec21-feb22'!J754="Funktionær",0.75,0.9)</f>
        <v>0.9</v>
      </c>
      <c r="E752" s="16"/>
      <c r="J752" s="96" t="str">
        <f t="shared" si="22"/>
        <v/>
      </c>
      <c r="K752" s="29" t="str">
        <f t="shared" si="23"/>
        <v/>
      </c>
    </row>
    <row r="753" spans="1:11" x14ac:dyDescent="0.25">
      <c r="A753" s="15" t="str">
        <f>'Afrap. dec21-feb22'!A755</f>
        <v/>
      </c>
      <c r="B753" s="78" t="str">
        <f>IF(ISBLANK('Afrap. dec21-feb22'!B755),"",'Afrap. dec21-feb22'!B755)</f>
        <v/>
      </c>
      <c r="C753" s="78" t="str">
        <f>IF(ISBLANK('Afrap. dec21-feb22'!C755),"",'Afrap. dec21-feb22'!C755)</f>
        <v/>
      </c>
      <c r="D753" s="20">
        <f>IF('Afrap. dec21-feb22'!J755="Funktionær",0.75,0.9)</f>
        <v>0.9</v>
      </c>
      <c r="E753" s="16"/>
      <c r="J753" s="96" t="str">
        <f t="shared" si="22"/>
        <v/>
      </c>
      <c r="K753" s="29" t="str">
        <f t="shared" si="23"/>
        <v/>
      </c>
    </row>
    <row r="754" spans="1:11" x14ac:dyDescent="0.25">
      <c r="A754" s="15" t="str">
        <f>'Afrap. dec21-feb22'!A756</f>
        <v/>
      </c>
      <c r="B754" s="78" t="str">
        <f>IF(ISBLANK('Afrap. dec21-feb22'!B756),"",'Afrap. dec21-feb22'!B756)</f>
        <v/>
      </c>
      <c r="C754" s="78" t="str">
        <f>IF(ISBLANK('Afrap. dec21-feb22'!C756),"",'Afrap. dec21-feb22'!C756)</f>
        <v/>
      </c>
      <c r="D754" s="20">
        <f>IF('Afrap. dec21-feb22'!J756="Funktionær",0.75,0.9)</f>
        <v>0.9</v>
      </c>
      <c r="E754" s="16"/>
      <c r="J754" s="96" t="str">
        <f t="shared" si="22"/>
        <v/>
      </c>
      <c r="K754" s="29" t="str">
        <f t="shared" si="23"/>
        <v/>
      </c>
    </row>
    <row r="755" spans="1:11" x14ac:dyDescent="0.25">
      <c r="A755" s="15" t="str">
        <f>'Afrap. dec21-feb22'!A757</f>
        <v/>
      </c>
      <c r="B755" s="78" t="str">
        <f>IF(ISBLANK('Afrap. dec21-feb22'!B757),"",'Afrap. dec21-feb22'!B757)</f>
        <v/>
      </c>
      <c r="C755" s="78" t="str">
        <f>IF(ISBLANK('Afrap. dec21-feb22'!C757),"",'Afrap. dec21-feb22'!C757)</f>
        <v/>
      </c>
      <c r="D755" s="20">
        <f>IF('Afrap. dec21-feb22'!J757="Funktionær",0.75,0.9)</f>
        <v>0.9</v>
      </c>
      <c r="E755" s="16"/>
      <c r="J755" s="96" t="str">
        <f t="shared" si="22"/>
        <v/>
      </c>
      <c r="K755" s="29" t="str">
        <f t="shared" si="23"/>
        <v/>
      </c>
    </row>
    <row r="756" spans="1:11" x14ac:dyDescent="0.25">
      <c r="A756" s="15" t="str">
        <f>'Afrap. dec21-feb22'!A758</f>
        <v/>
      </c>
      <c r="B756" s="78" t="str">
        <f>IF(ISBLANK('Afrap. dec21-feb22'!B758),"",'Afrap. dec21-feb22'!B758)</f>
        <v/>
      </c>
      <c r="C756" s="78" t="str">
        <f>IF(ISBLANK('Afrap. dec21-feb22'!C758),"",'Afrap. dec21-feb22'!C758)</f>
        <v/>
      </c>
      <c r="D756" s="20">
        <f>IF('Afrap. dec21-feb22'!J758="Funktionær",0.75,0.9)</f>
        <v>0.9</v>
      </c>
      <c r="E756" s="16"/>
      <c r="J756" s="96" t="str">
        <f t="shared" si="22"/>
        <v/>
      </c>
      <c r="K756" s="29" t="str">
        <f t="shared" si="23"/>
        <v/>
      </c>
    </row>
    <row r="757" spans="1:11" x14ac:dyDescent="0.25">
      <c r="A757" s="15" t="str">
        <f>'Afrap. dec21-feb22'!A759</f>
        <v/>
      </c>
      <c r="B757" s="78" t="str">
        <f>IF(ISBLANK('Afrap. dec21-feb22'!B759),"",'Afrap. dec21-feb22'!B759)</f>
        <v/>
      </c>
      <c r="C757" s="78" t="str">
        <f>IF(ISBLANK('Afrap. dec21-feb22'!C759),"",'Afrap. dec21-feb22'!C759)</f>
        <v/>
      </c>
      <c r="D757" s="20">
        <f>IF('Afrap. dec21-feb22'!J759="Funktionær",0.75,0.9)</f>
        <v>0.9</v>
      </c>
      <c r="E757" s="16"/>
      <c r="J757" s="96" t="str">
        <f t="shared" si="22"/>
        <v/>
      </c>
      <c r="K757" s="29" t="str">
        <f t="shared" si="23"/>
        <v/>
      </c>
    </row>
    <row r="758" spans="1:11" x14ac:dyDescent="0.25">
      <c r="A758" s="15" t="str">
        <f>'Afrap. dec21-feb22'!A760</f>
        <v/>
      </c>
      <c r="B758" s="78" t="str">
        <f>IF(ISBLANK('Afrap. dec21-feb22'!B760),"",'Afrap. dec21-feb22'!B760)</f>
        <v/>
      </c>
      <c r="C758" s="78" t="str">
        <f>IF(ISBLANK('Afrap. dec21-feb22'!C760),"",'Afrap. dec21-feb22'!C760)</f>
        <v/>
      </c>
      <c r="D758" s="20">
        <f>IF('Afrap. dec21-feb22'!J760="Funktionær",0.75,0.9)</f>
        <v>0.9</v>
      </c>
      <c r="E758" s="16"/>
      <c r="J758" s="96" t="str">
        <f t="shared" si="22"/>
        <v/>
      </c>
      <c r="K758" s="29" t="str">
        <f t="shared" si="23"/>
        <v/>
      </c>
    </row>
    <row r="759" spans="1:11" x14ac:dyDescent="0.25">
      <c r="A759" s="15" t="str">
        <f>'Afrap. dec21-feb22'!A761</f>
        <v/>
      </c>
      <c r="B759" s="78" t="str">
        <f>IF(ISBLANK('Afrap. dec21-feb22'!B761),"",'Afrap. dec21-feb22'!B761)</f>
        <v/>
      </c>
      <c r="C759" s="78" t="str">
        <f>IF(ISBLANK('Afrap. dec21-feb22'!C761),"",'Afrap. dec21-feb22'!C761)</f>
        <v/>
      </c>
      <c r="D759" s="20">
        <f>IF('Afrap. dec21-feb22'!J761="Funktionær",0.75,0.9)</f>
        <v>0.9</v>
      </c>
      <c r="E759" s="16"/>
      <c r="J759" s="96" t="str">
        <f t="shared" si="22"/>
        <v/>
      </c>
      <c r="K759" s="29" t="str">
        <f t="shared" si="23"/>
        <v/>
      </c>
    </row>
    <row r="760" spans="1:11" x14ac:dyDescent="0.25">
      <c r="A760" s="15" t="str">
        <f>'Afrap. dec21-feb22'!A762</f>
        <v/>
      </c>
      <c r="B760" s="78" t="str">
        <f>IF(ISBLANK('Afrap. dec21-feb22'!B762),"",'Afrap. dec21-feb22'!B762)</f>
        <v/>
      </c>
      <c r="C760" s="78" t="str">
        <f>IF(ISBLANK('Afrap. dec21-feb22'!C762),"",'Afrap. dec21-feb22'!C762)</f>
        <v/>
      </c>
      <c r="D760" s="20">
        <f>IF('Afrap. dec21-feb22'!J762="Funktionær",0.75,0.9)</f>
        <v>0.9</v>
      </c>
      <c r="E760" s="16"/>
      <c r="J760" s="96" t="str">
        <f t="shared" si="22"/>
        <v/>
      </c>
      <c r="K760" s="29" t="str">
        <f t="shared" si="23"/>
        <v/>
      </c>
    </row>
    <row r="761" spans="1:11" x14ac:dyDescent="0.25">
      <c r="A761" s="15" t="str">
        <f>'Afrap. dec21-feb22'!A763</f>
        <v/>
      </c>
      <c r="B761" s="78" t="str">
        <f>IF(ISBLANK('Afrap. dec21-feb22'!B763),"",'Afrap. dec21-feb22'!B763)</f>
        <v/>
      </c>
      <c r="C761" s="78" t="str">
        <f>IF(ISBLANK('Afrap. dec21-feb22'!C763),"",'Afrap. dec21-feb22'!C763)</f>
        <v/>
      </c>
      <c r="D761" s="20">
        <f>IF('Afrap. dec21-feb22'!J763="Funktionær",0.75,0.9)</f>
        <v>0.9</v>
      </c>
      <c r="E761" s="16"/>
      <c r="J761" s="96" t="str">
        <f t="shared" si="22"/>
        <v/>
      </c>
      <c r="K761" s="29" t="str">
        <f t="shared" si="23"/>
        <v/>
      </c>
    </row>
    <row r="762" spans="1:11" x14ac:dyDescent="0.25">
      <c r="A762" s="15" t="str">
        <f>'Afrap. dec21-feb22'!A764</f>
        <v/>
      </c>
      <c r="B762" s="78" t="str">
        <f>IF(ISBLANK('Afrap. dec21-feb22'!B764),"",'Afrap. dec21-feb22'!B764)</f>
        <v/>
      </c>
      <c r="C762" s="78" t="str">
        <f>IF(ISBLANK('Afrap. dec21-feb22'!C764),"",'Afrap. dec21-feb22'!C764)</f>
        <v/>
      </c>
      <c r="D762" s="20">
        <f>IF('Afrap. dec21-feb22'!J764="Funktionær",0.75,0.9)</f>
        <v>0.9</v>
      </c>
      <c r="E762" s="16"/>
      <c r="J762" s="96" t="str">
        <f t="shared" si="22"/>
        <v/>
      </c>
      <c r="K762" s="29" t="str">
        <f t="shared" si="23"/>
        <v/>
      </c>
    </row>
    <row r="763" spans="1:11" x14ac:dyDescent="0.25">
      <c r="A763" s="15" t="str">
        <f>'Afrap. dec21-feb22'!A765</f>
        <v/>
      </c>
      <c r="B763" s="78" t="str">
        <f>IF(ISBLANK('Afrap. dec21-feb22'!B765),"",'Afrap. dec21-feb22'!B765)</f>
        <v/>
      </c>
      <c r="C763" s="78" t="str">
        <f>IF(ISBLANK('Afrap. dec21-feb22'!C765),"",'Afrap. dec21-feb22'!C765)</f>
        <v/>
      </c>
      <c r="D763" s="20">
        <f>IF('Afrap. dec21-feb22'!J765="Funktionær",0.75,0.9)</f>
        <v>0.9</v>
      </c>
      <c r="E763" s="16"/>
      <c r="J763" s="96" t="str">
        <f t="shared" si="22"/>
        <v/>
      </c>
      <c r="K763" s="29" t="str">
        <f t="shared" si="23"/>
        <v/>
      </c>
    </row>
    <row r="764" spans="1:11" x14ac:dyDescent="0.25">
      <c r="A764" s="15" t="str">
        <f>'Afrap. dec21-feb22'!A766</f>
        <v/>
      </c>
      <c r="B764" s="78" t="str">
        <f>IF(ISBLANK('Afrap. dec21-feb22'!B766),"",'Afrap. dec21-feb22'!B766)</f>
        <v/>
      </c>
      <c r="C764" s="78" t="str">
        <f>IF(ISBLANK('Afrap. dec21-feb22'!C766),"",'Afrap. dec21-feb22'!C766)</f>
        <v/>
      </c>
      <c r="D764" s="20">
        <f>IF('Afrap. dec21-feb22'!J766="Funktionær",0.75,0.9)</f>
        <v>0.9</v>
      </c>
      <c r="E764" s="16"/>
      <c r="J764" s="96" t="str">
        <f t="shared" si="22"/>
        <v/>
      </c>
      <c r="K764" s="29" t="str">
        <f t="shared" si="23"/>
        <v/>
      </c>
    </row>
    <row r="765" spans="1:11" x14ac:dyDescent="0.25">
      <c r="A765" s="15" t="str">
        <f>'Afrap. dec21-feb22'!A767</f>
        <v/>
      </c>
      <c r="B765" s="78" t="str">
        <f>IF(ISBLANK('Afrap. dec21-feb22'!B767),"",'Afrap. dec21-feb22'!B767)</f>
        <v/>
      </c>
      <c r="C765" s="78" t="str">
        <f>IF(ISBLANK('Afrap. dec21-feb22'!C767),"",'Afrap. dec21-feb22'!C767)</f>
        <v/>
      </c>
      <c r="D765" s="20">
        <f>IF('Afrap. dec21-feb22'!J767="Funktionær",0.75,0.9)</f>
        <v>0.9</v>
      </c>
      <c r="E765" s="16"/>
      <c r="J765" s="96" t="str">
        <f t="shared" si="22"/>
        <v/>
      </c>
      <c r="K765" s="29" t="str">
        <f t="shared" si="23"/>
        <v/>
      </c>
    </row>
    <row r="766" spans="1:11" x14ac:dyDescent="0.25">
      <c r="A766" s="15" t="str">
        <f>'Afrap. dec21-feb22'!A768</f>
        <v/>
      </c>
      <c r="B766" s="78" t="str">
        <f>IF(ISBLANK('Afrap. dec21-feb22'!B768),"",'Afrap. dec21-feb22'!B768)</f>
        <v/>
      </c>
      <c r="C766" s="78" t="str">
        <f>IF(ISBLANK('Afrap. dec21-feb22'!C768),"",'Afrap. dec21-feb22'!C768)</f>
        <v/>
      </c>
      <c r="D766" s="20">
        <f>IF('Afrap. dec21-feb22'!J768="Funktionær",0.75,0.9)</f>
        <v>0.9</v>
      </c>
      <c r="E766" s="16"/>
      <c r="J766" s="96" t="str">
        <f t="shared" si="22"/>
        <v/>
      </c>
      <c r="K766" s="29" t="str">
        <f t="shared" si="23"/>
        <v/>
      </c>
    </row>
    <row r="767" spans="1:11" x14ac:dyDescent="0.25">
      <c r="A767" s="15" t="str">
        <f>'Afrap. dec21-feb22'!A769</f>
        <v/>
      </c>
      <c r="B767" s="78" t="str">
        <f>IF(ISBLANK('Afrap. dec21-feb22'!B769),"",'Afrap. dec21-feb22'!B769)</f>
        <v/>
      </c>
      <c r="C767" s="78" t="str">
        <f>IF(ISBLANK('Afrap. dec21-feb22'!C769),"",'Afrap. dec21-feb22'!C769)</f>
        <v/>
      </c>
      <c r="D767" s="20">
        <f>IF('Afrap. dec21-feb22'!J769="Funktionær",0.75,0.9)</f>
        <v>0.9</v>
      </c>
      <c r="E767" s="16"/>
      <c r="J767" s="96" t="str">
        <f t="shared" si="22"/>
        <v/>
      </c>
      <c r="K767" s="29" t="str">
        <f t="shared" si="23"/>
        <v/>
      </c>
    </row>
    <row r="768" spans="1:11" x14ac:dyDescent="0.25">
      <c r="A768" s="15" t="str">
        <f>'Afrap. dec21-feb22'!A770</f>
        <v/>
      </c>
      <c r="B768" s="78" t="str">
        <f>IF(ISBLANK('Afrap. dec21-feb22'!B770),"",'Afrap. dec21-feb22'!B770)</f>
        <v/>
      </c>
      <c r="C768" s="78" t="str">
        <f>IF(ISBLANK('Afrap. dec21-feb22'!C770),"",'Afrap. dec21-feb22'!C770)</f>
        <v/>
      </c>
      <c r="D768" s="20">
        <f>IF('Afrap. dec21-feb22'!J770="Funktionær",0.75,0.9)</f>
        <v>0.9</v>
      </c>
      <c r="E768" s="16"/>
      <c r="J768" s="96" t="str">
        <f t="shared" si="22"/>
        <v/>
      </c>
      <c r="K768" s="29" t="str">
        <f t="shared" si="23"/>
        <v/>
      </c>
    </row>
    <row r="769" spans="1:11" x14ac:dyDescent="0.25">
      <c r="A769" s="15" t="str">
        <f>'Afrap. dec21-feb22'!A771</f>
        <v/>
      </c>
      <c r="B769" s="78" t="str">
        <f>IF(ISBLANK('Afrap. dec21-feb22'!B771),"",'Afrap. dec21-feb22'!B771)</f>
        <v/>
      </c>
      <c r="C769" s="78" t="str">
        <f>IF(ISBLANK('Afrap. dec21-feb22'!C771),"",'Afrap. dec21-feb22'!C771)</f>
        <v/>
      </c>
      <c r="D769" s="20">
        <f>IF('Afrap. dec21-feb22'!J771="Funktionær",0.75,0.9)</f>
        <v>0.9</v>
      </c>
      <c r="E769" s="16"/>
      <c r="J769" s="96" t="str">
        <f t="shared" si="22"/>
        <v/>
      </c>
      <c r="K769" s="29" t="str">
        <f t="shared" si="23"/>
        <v/>
      </c>
    </row>
    <row r="770" spans="1:11" x14ac:dyDescent="0.25">
      <c r="A770" s="15" t="str">
        <f>'Afrap. dec21-feb22'!A772</f>
        <v/>
      </c>
      <c r="B770" s="78" t="str">
        <f>IF(ISBLANK('Afrap. dec21-feb22'!B772),"",'Afrap. dec21-feb22'!B772)</f>
        <v/>
      </c>
      <c r="C770" s="78" t="str">
        <f>IF(ISBLANK('Afrap. dec21-feb22'!C772),"",'Afrap. dec21-feb22'!C772)</f>
        <v/>
      </c>
      <c r="D770" s="20">
        <f>IF('Afrap. dec21-feb22'!J772="Funktionær",0.75,0.9)</f>
        <v>0.9</v>
      </c>
      <c r="E770" s="16"/>
      <c r="J770" s="96" t="str">
        <f t="shared" si="22"/>
        <v/>
      </c>
      <c r="K770" s="29" t="str">
        <f t="shared" si="23"/>
        <v/>
      </c>
    </row>
    <row r="771" spans="1:11" x14ac:dyDescent="0.25">
      <c r="A771" s="15" t="str">
        <f>'Afrap. dec21-feb22'!A773</f>
        <v/>
      </c>
      <c r="B771" s="78" t="str">
        <f>IF(ISBLANK('Afrap. dec21-feb22'!B773),"",'Afrap. dec21-feb22'!B773)</f>
        <v/>
      </c>
      <c r="C771" s="78" t="str">
        <f>IF(ISBLANK('Afrap. dec21-feb22'!C773),"",'Afrap. dec21-feb22'!C773)</f>
        <v/>
      </c>
      <c r="D771" s="20">
        <f>IF('Afrap. dec21-feb22'!J773="Funktionær",0.75,0.9)</f>
        <v>0.9</v>
      </c>
      <c r="E771" s="16"/>
      <c r="J771" s="96" t="str">
        <f t="shared" si="22"/>
        <v/>
      </c>
      <c r="K771" s="29" t="str">
        <f t="shared" si="23"/>
        <v/>
      </c>
    </row>
    <row r="772" spans="1:11" x14ac:dyDescent="0.25">
      <c r="A772" s="15" t="str">
        <f>'Afrap. dec21-feb22'!A774</f>
        <v/>
      </c>
      <c r="B772" s="78" t="str">
        <f>IF(ISBLANK('Afrap. dec21-feb22'!B774),"",'Afrap. dec21-feb22'!B774)</f>
        <v/>
      </c>
      <c r="C772" s="78" t="str">
        <f>IF(ISBLANK('Afrap. dec21-feb22'!C774),"",'Afrap. dec21-feb22'!C774)</f>
        <v/>
      </c>
      <c r="D772" s="20">
        <f>IF('Afrap. dec21-feb22'!J774="Funktionær",0.75,0.9)</f>
        <v>0.9</v>
      </c>
      <c r="E772" s="16"/>
      <c r="J772" s="96" t="str">
        <f t="shared" si="22"/>
        <v/>
      </c>
      <c r="K772" s="29" t="str">
        <f t="shared" si="23"/>
        <v/>
      </c>
    </row>
    <row r="773" spans="1:11" x14ac:dyDescent="0.25">
      <c r="A773" s="15" t="str">
        <f>'Afrap. dec21-feb22'!A775</f>
        <v/>
      </c>
      <c r="B773" s="78" t="str">
        <f>IF(ISBLANK('Afrap. dec21-feb22'!B775),"",'Afrap. dec21-feb22'!B775)</f>
        <v/>
      </c>
      <c r="C773" s="78" t="str">
        <f>IF(ISBLANK('Afrap. dec21-feb22'!C775),"",'Afrap. dec21-feb22'!C775)</f>
        <v/>
      </c>
      <c r="D773" s="20">
        <f>IF('Afrap. dec21-feb22'!J775="Funktionær",0.75,0.9)</f>
        <v>0.9</v>
      </c>
      <c r="E773" s="16"/>
      <c r="J773" s="96" t="str">
        <f t="shared" si="22"/>
        <v/>
      </c>
      <c r="K773" s="29" t="str">
        <f t="shared" si="23"/>
        <v/>
      </c>
    </row>
    <row r="774" spans="1:11" x14ac:dyDescent="0.25">
      <c r="A774" s="15" t="str">
        <f>'Afrap. dec21-feb22'!A776</f>
        <v/>
      </c>
      <c r="B774" s="78" t="str">
        <f>IF(ISBLANK('Afrap. dec21-feb22'!B776),"",'Afrap. dec21-feb22'!B776)</f>
        <v/>
      </c>
      <c r="C774" s="78" t="str">
        <f>IF(ISBLANK('Afrap. dec21-feb22'!C776),"",'Afrap. dec21-feb22'!C776)</f>
        <v/>
      </c>
      <c r="D774" s="20">
        <f>IF('Afrap. dec21-feb22'!J776="Funktionær",0.75,0.9)</f>
        <v>0.9</v>
      </c>
      <c r="E774" s="16"/>
      <c r="J774" s="96" t="str">
        <f t="shared" ref="J774:J837" si="24">IF(E774="Ja",((F774-G774)+(H774-I774)),"")</f>
        <v/>
      </c>
      <c r="K774" s="29" t="str">
        <f t="shared" ref="K774:K837" si="25">IFERROR(IF(J774&lt;0,J774*D774,J774*D774),"")</f>
        <v/>
      </c>
    </row>
    <row r="775" spans="1:11" x14ac:dyDescent="0.25">
      <c r="A775" s="15" t="str">
        <f>'Afrap. dec21-feb22'!A777</f>
        <v/>
      </c>
      <c r="B775" s="78" t="str">
        <f>IF(ISBLANK('Afrap. dec21-feb22'!B777),"",'Afrap. dec21-feb22'!B777)</f>
        <v/>
      </c>
      <c r="C775" s="78" t="str">
        <f>IF(ISBLANK('Afrap. dec21-feb22'!C777),"",'Afrap. dec21-feb22'!C777)</f>
        <v/>
      </c>
      <c r="D775" s="20">
        <f>IF('Afrap. dec21-feb22'!J777="Funktionær",0.75,0.9)</f>
        <v>0.9</v>
      </c>
      <c r="E775" s="16"/>
      <c r="J775" s="96" t="str">
        <f t="shared" si="24"/>
        <v/>
      </c>
      <c r="K775" s="29" t="str">
        <f t="shared" si="25"/>
        <v/>
      </c>
    </row>
    <row r="776" spans="1:11" x14ac:dyDescent="0.25">
      <c r="A776" s="15" t="str">
        <f>'Afrap. dec21-feb22'!A778</f>
        <v/>
      </c>
      <c r="B776" s="78" t="str">
        <f>IF(ISBLANK('Afrap. dec21-feb22'!B778),"",'Afrap. dec21-feb22'!B778)</f>
        <v/>
      </c>
      <c r="C776" s="78" t="str">
        <f>IF(ISBLANK('Afrap. dec21-feb22'!C778),"",'Afrap. dec21-feb22'!C778)</f>
        <v/>
      </c>
      <c r="D776" s="20">
        <f>IF('Afrap. dec21-feb22'!J778="Funktionær",0.75,0.9)</f>
        <v>0.9</v>
      </c>
      <c r="E776" s="16"/>
      <c r="J776" s="96" t="str">
        <f t="shared" si="24"/>
        <v/>
      </c>
      <c r="K776" s="29" t="str">
        <f t="shared" si="25"/>
        <v/>
      </c>
    </row>
    <row r="777" spans="1:11" x14ac:dyDescent="0.25">
      <c r="A777" s="15" t="str">
        <f>'Afrap. dec21-feb22'!A779</f>
        <v/>
      </c>
      <c r="B777" s="78" t="str">
        <f>IF(ISBLANK('Afrap. dec21-feb22'!B779),"",'Afrap. dec21-feb22'!B779)</f>
        <v/>
      </c>
      <c r="C777" s="78" t="str">
        <f>IF(ISBLANK('Afrap. dec21-feb22'!C779),"",'Afrap. dec21-feb22'!C779)</f>
        <v/>
      </c>
      <c r="D777" s="20">
        <f>IF('Afrap. dec21-feb22'!J779="Funktionær",0.75,0.9)</f>
        <v>0.9</v>
      </c>
      <c r="E777" s="16"/>
      <c r="J777" s="96" t="str">
        <f t="shared" si="24"/>
        <v/>
      </c>
      <c r="K777" s="29" t="str">
        <f t="shared" si="25"/>
        <v/>
      </c>
    </row>
    <row r="778" spans="1:11" x14ac:dyDescent="0.25">
      <c r="A778" s="15" t="str">
        <f>'Afrap. dec21-feb22'!A780</f>
        <v/>
      </c>
      <c r="B778" s="78" t="str">
        <f>IF(ISBLANK('Afrap. dec21-feb22'!B780),"",'Afrap. dec21-feb22'!B780)</f>
        <v/>
      </c>
      <c r="C778" s="78" t="str">
        <f>IF(ISBLANK('Afrap. dec21-feb22'!C780),"",'Afrap. dec21-feb22'!C780)</f>
        <v/>
      </c>
      <c r="D778" s="20">
        <f>IF('Afrap. dec21-feb22'!J780="Funktionær",0.75,0.9)</f>
        <v>0.9</v>
      </c>
      <c r="E778" s="16"/>
      <c r="J778" s="96" t="str">
        <f t="shared" si="24"/>
        <v/>
      </c>
      <c r="K778" s="29" t="str">
        <f t="shared" si="25"/>
        <v/>
      </c>
    </row>
    <row r="779" spans="1:11" x14ac:dyDescent="0.25">
      <c r="A779" s="15" t="str">
        <f>'Afrap. dec21-feb22'!A781</f>
        <v/>
      </c>
      <c r="B779" s="78" t="str">
        <f>IF(ISBLANK('Afrap. dec21-feb22'!B781),"",'Afrap. dec21-feb22'!B781)</f>
        <v/>
      </c>
      <c r="C779" s="78" t="str">
        <f>IF(ISBLANK('Afrap. dec21-feb22'!C781),"",'Afrap. dec21-feb22'!C781)</f>
        <v/>
      </c>
      <c r="D779" s="20">
        <f>IF('Afrap. dec21-feb22'!J781="Funktionær",0.75,0.9)</f>
        <v>0.9</v>
      </c>
      <c r="E779" s="16"/>
      <c r="J779" s="96" t="str">
        <f t="shared" si="24"/>
        <v/>
      </c>
      <c r="K779" s="29" t="str">
        <f t="shared" si="25"/>
        <v/>
      </c>
    </row>
    <row r="780" spans="1:11" x14ac:dyDescent="0.25">
      <c r="A780" s="15" t="str">
        <f>'Afrap. dec21-feb22'!A782</f>
        <v/>
      </c>
      <c r="B780" s="78" t="str">
        <f>IF(ISBLANK('Afrap. dec21-feb22'!B782),"",'Afrap. dec21-feb22'!B782)</f>
        <v/>
      </c>
      <c r="C780" s="78" t="str">
        <f>IF(ISBLANK('Afrap. dec21-feb22'!C782),"",'Afrap. dec21-feb22'!C782)</f>
        <v/>
      </c>
      <c r="D780" s="20">
        <f>IF('Afrap. dec21-feb22'!J782="Funktionær",0.75,0.9)</f>
        <v>0.9</v>
      </c>
      <c r="E780" s="16"/>
      <c r="J780" s="96" t="str">
        <f t="shared" si="24"/>
        <v/>
      </c>
      <c r="K780" s="29" t="str">
        <f t="shared" si="25"/>
        <v/>
      </c>
    </row>
    <row r="781" spans="1:11" x14ac:dyDescent="0.25">
      <c r="A781" s="15" t="str">
        <f>'Afrap. dec21-feb22'!A783</f>
        <v/>
      </c>
      <c r="B781" s="78" t="str">
        <f>IF(ISBLANK('Afrap. dec21-feb22'!B783),"",'Afrap. dec21-feb22'!B783)</f>
        <v/>
      </c>
      <c r="C781" s="78" t="str">
        <f>IF(ISBLANK('Afrap. dec21-feb22'!C783),"",'Afrap. dec21-feb22'!C783)</f>
        <v/>
      </c>
      <c r="D781" s="20">
        <f>IF('Afrap. dec21-feb22'!J783="Funktionær",0.75,0.9)</f>
        <v>0.9</v>
      </c>
      <c r="E781" s="16"/>
      <c r="J781" s="96" t="str">
        <f t="shared" si="24"/>
        <v/>
      </c>
      <c r="K781" s="29" t="str">
        <f t="shared" si="25"/>
        <v/>
      </c>
    </row>
    <row r="782" spans="1:11" x14ac:dyDescent="0.25">
      <c r="A782" s="15" t="str">
        <f>'Afrap. dec21-feb22'!A784</f>
        <v/>
      </c>
      <c r="B782" s="78" t="str">
        <f>IF(ISBLANK('Afrap. dec21-feb22'!B784),"",'Afrap. dec21-feb22'!B784)</f>
        <v/>
      </c>
      <c r="C782" s="78" t="str">
        <f>IF(ISBLANK('Afrap. dec21-feb22'!C784),"",'Afrap. dec21-feb22'!C784)</f>
        <v/>
      </c>
      <c r="D782" s="20">
        <f>IF('Afrap. dec21-feb22'!J784="Funktionær",0.75,0.9)</f>
        <v>0.9</v>
      </c>
      <c r="E782" s="16"/>
      <c r="J782" s="96" t="str">
        <f t="shared" si="24"/>
        <v/>
      </c>
      <c r="K782" s="29" t="str">
        <f t="shared" si="25"/>
        <v/>
      </c>
    </row>
    <row r="783" spans="1:11" x14ac:dyDescent="0.25">
      <c r="A783" s="15" t="str">
        <f>'Afrap. dec21-feb22'!A785</f>
        <v/>
      </c>
      <c r="B783" s="78" t="str">
        <f>IF(ISBLANK('Afrap. dec21-feb22'!B785),"",'Afrap. dec21-feb22'!B785)</f>
        <v/>
      </c>
      <c r="C783" s="78" t="str">
        <f>IF(ISBLANK('Afrap. dec21-feb22'!C785),"",'Afrap. dec21-feb22'!C785)</f>
        <v/>
      </c>
      <c r="D783" s="20">
        <f>IF('Afrap. dec21-feb22'!J785="Funktionær",0.75,0.9)</f>
        <v>0.9</v>
      </c>
      <c r="E783" s="16"/>
      <c r="J783" s="96" t="str">
        <f t="shared" si="24"/>
        <v/>
      </c>
      <c r="K783" s="29" t="str">
        <f t="shared" si="25"/>
        <v/>
      </c>
    </row>
    <row r="784" spans="1:11" x14ac:dyDescent="0.25">
      <c r="A784" s="15" t="str">
        <f>'Afrap. dec21-feb22'!A786</f>
        <v/>
      </c>
      <c r="B784" s="78" t="str">
        <f>IF(ISBLANK('Afrap. dec21-feb22'!B786),"",'Afrap. dec21-feb22'!B786)</f>
        <v/>
      </c>
      <c r="C784" s="78" t="str">
        <f>IF(ISBLANK('Afrap. dec21-feb22'!C786),"",'Afrap. dec21-feb22'!C786)</f>
        <v/>
      </c>
      <c r="D784" s="20">
        <f>IF('Afrap. dec21-feb22'!J786="Funktionær",0.75,0.9)</f>
        <v>0.9</v>
      </c>
      <c r="E784" s="16"/>
      <c r="J784" s="96" t="str">
        <f t="shared" si="24"/>
        <v/>
      </c>
      <c r="K784" s="29" t="str">
        <f t="shared" si="25"/>
        <v/>
      </c>
    </row>
    <row r="785" spans="1:11" x14ac:dyDescent="0.25">
      <c r="A785" s="15" t="str">
        <f>'Afrap. dec21-feb22'!A787</f>
        <v/>
      </c>
      <c r="B785" s="78" t="str">
        <f>IF(ISBLANK('Afrap. dec21-feb22'!B787),"",'Afrap. dec21-feb22'!B787)</f>
        <v/>
      </c>
      <c r="C785" s="78" t="str">
        <f>IF(ISBLANK('Afrap. dec21-feb22'!C787),"",'Afrap. dec21-feb22'!C787)</f>
        <v/>
      </c>
      <c r="D785" s="20">
        <f>IF('Afrap. dec21-feb22'!J787="Funktionær",0.75,0.9)</f>
        <v>0.9</v>
      </c>
      <c r="E785" s="16"/>
      <c r="J785" s="96" t="str">
        <f t="shared" si="24"/>
        <v/>
      </c>
      <c r="K785" s="29" t="str">
        <f t="shared" si="25"/>
        <v/>
      </c>
    </row>
    <row r="786" spans="1:11" x14ac:dyDescent="0.25">
      <c r="A786" s="15" t="str">
        <f>'Afrap. dec21-feb22'!A788</f>
        <v/>
      </c>
      <c r="B786" s="78" t="str">
        <f>IF(ISBLANK('Afrap. dec21-feb22'!B788),"",'Afrap. dec21-feb22'!B788)</f>
        <v/>
      </c>
      <c r="C786" s="78" t="str">
        <f>IF(ISBLANK('Afrap. dec21-feb22'!C788),"",'Afrap. dec21-feb22'!C788)</f>
        <v/>
      </c>
      <c r="D786" s="20">
        <f>IF('Afrap. dec21-feb22'!J788="Funktionær",0.75,0.9)</f>
        <v>0.9</v>
      </c>
      <c r="E786" s="16"/>
      <c r="J786" s="96" t="str">
        <f t="shared" si="24"/>
        <v/>
      </c>
      <c r="K786" s="29" t="str">
        <f t="shared" si="25"/>
        <v/>
      </c>
    </row>
    <row r="787" spans="1:11" x14ac:dyDescent="0.25">
      <c r="A787" s="15" t="str">
        <f>'Afrap. dec21-feb22'!A789</f>
        <v/>
      </c>
      <c r="B787" s="78" t="str">
        <f>IF(ISBLANK('Afrap. dec21-feb22'!B789),"",'Afrap. dec21-feb22'!B789)</f>
        <v/>
      </c>
      <c r="C787" s="78" t="str">
        <f>IF(ISBLANK('Afrap. dec21-feb22'!C789),"",'Afrap. dec21-feb22'!C789)</f>
        <v/>
      </c>
      <c r="D787" s="20">
        <f>IF('Afrap. dec21-feb22'!J789="Funktionær",0.75,0.9)</f>
        <v>0.9</v>
      </c>
      <c r="E787" s="16"/>
      <c r="J787" s="96" t="str">
        <f t="shared" si="24"/>
        <v/>
      </c>
      <c r="K787" s="29" t="str">
        <f t="shared" si="25"/>
        <v/>
      </c>
    </row>
    <row r="788" spans="1:11" x14ac:dyDescent="0.25">
      <c r="A788" s="15" t="str">
        <f>'Afrap. dec21-feb22'!A790</f>
        <v/>
      </c>
      <c r="B788" s="78" t="str">
        <f>IF(ISBLANK('Afrap. dec21-feb22'!B790),"",'Afrap. dec21-feb22'!B790)</f>
        <v/>
      </c>
      <c r="C788" s="78" t="str">
        <f>IF(ISBLANK('Afrap. dec21-feb22'!C790),"",'Afrap. dec21-feb22'!C790)</f>
        <v/>
      </c>
      <c r="D788" s="20">
        <f>IF('Afrap. dec21-feb22'!J790="Funktionær",0.75,0.9)</f>
        <v>0.9</v>
      </c>
      <c r="E788" s="16"/>
      <c r="J788" s="96" t="str">
        <f t="shared" si="24"/>
        <v/>
      </c>
      <c r="K788" s="29" t="str">
        <f t="shared" si="25"/>
        <v/>
      </c>
    </row>
    <row r="789" spans="1:11" x14ac:dyDescent="0.25">
      <c r="A789" s="15" t="str">
        <f>'Afrap. dec21-feb22'!A791</f>
        <v/>
      </c>
      <c r="B789" s="78" t="str">
        <f>IF(ISBLANK('Afrap. dec21-feb22'!B791),"",'Afrap. dec21-feb22'!B791)</f>
        <v/>
      </c>
      <c r="C789" s="78" t="str">
        <f>IF(ISBLANK('Afrap. dec21-feb22'!C791),"",'Afrap. dec21-feb22'!C791)</f>
        <v/>
      </c>
      <c r="D789" s="20">
        <f>IF('Afrap. dec21-feb22'!J791="Funktionær",0.75,0.9)</f>
        <v>0.9</v>
      </c>
      <c r="E789" s="16"/>
      <c r="J789" s="96" t="str">
        <f t="shared" si="24"/>
        <v/>
      </c>
      <c r="K789" s="29" t="str">
        <f t="shared" si="25"/>
        <v/>
      </c>
    </row>
    <row r="790" spans="1:11" x14ac:dyDescent="0.25">
      <c r="A790" s="15" t="str">
        <f>'Afrap. dec21-feb22'!A792</f>
        <v/>
      </c>
      <c r="B790" s="78" t="str">
        <f>IF(ISBLANK('Afrap. dec21-feb22'!B792),"",'Afrap. dec21-feb22'!B792)</f>
        <v/>
      </c>
      <c r="C790" s="78" t="str">
        <f>IF(ISBLANK('Afrap. dec21-feb22'!C792),"",'Afrap. dec21-feb22'!C792)</f>
        <v/>
      </c>
      <c r="D790" s="20">
        <f>IF('Afrap. dec21-feb22'!J792="Funktionær",0.75,0.9)</f>
        <v>0.9</v>
      </c>
      <c r="E790" s="16"/>
      <c r="J790" s="96" t="str">
        <f t="shared" si="24"/>
        <v/>
      </c>
      <c r="K790" s="29" t="str">
        <f t="shared" si="25"/>
        <v/>
      </c>
    </row>
    <row r="791" spans="1:11" x14ac:dyDescent="0.25">
      <c r="A791" s="15" t="str">
        <f>'Afrap. dec21-feb22'!A793</f>
        <v/>
      </c>
      <c r="B791" s="78" t="str">
        <f>IF(ISBLANK('Afrap. dec21-feb22'!B793),"",'Afrap. dec21-feb22'!B793)</f>
        <v/>
      </c>
      <c r="C791" s="78" t="str">
        <f>IF(ISBLANK('Afrap. dec21-feb22'!C793),"",'Afrap. dec21-feb22'!C793)</f>
        <v/>
      </c>
      <c r="D791" s="20">
        <f>IF('Afrap. dec21-feb22'!J793="Funktionær",0.75,0.9)</f>
        <v>0.9</v>
      </c>
      <c r="E791" s="16"/>
      <c r="J791" s="96" t="str">
        <f t="shared" si="24"/>
        <v/>
      </c>
      <c r="K791" s="29" t="str">
        <f t="shared" si="25"/>
        <v/>
      </c>
    </row>
    <row r="792" spans="1:11" x14ac:dyDescent="0.25">
      <c r="A792" s="15" t="str">
        <f>'Afrap. dec21-feb22'!A794</f>
        <v/>
      </c>
      <c r="B792" s="78" t="str">
        <f>IF(ISBLANK('Afrap. dec21-feb22'!B794),"",'Afrap. dec21-feb22'!B794)</f>
        <v/>
      </c>
      <c r="C792" s="78" t="str">
        <f>IF(ISBLANK('Afrap. dec21-feb22'!C794),"",'Afrap. dec21-feb22'!C794)</f>
        <v/>
      </c>
      <c r="D792" s="20">
        <f>IF('Afrap. dec21-feb22'!J794="Funktionær",0.75,0.9)</f>
        <v>0.9</v>
      </c>
      <c r="E792" s="16"/>
      <c r="J792" s="96" t="str">
        <f t="shared" si="24"/>
        <v/>
      </c>
      <c r="K792" s="29" t="str">
        <f t="shared" si="25"/>
        <v/>
      </c>
    </row>
    <row r="793" spans="1:11" x14ac:dyDescent="0.25">
      <c r="A793" s="15" t="str">
        <f>'Afrap. dec21-feb22'!A795</f>
        <v/>
      </c>
      <c r="B793" s="78" t="str">
        <f>IF(ISBLANK('Afrap. dec21-feb22'!B795),"",'Afrap. dec21-feb22'!B795)</f>
        <v/>
      </c>
      <c r="C793" s="78" t="str">
        <f>IF(ISBLANK('Afrap. dec21-feb22'!C795),"",'Afrap. dec21-feb22'!C795)</f>
        <v/>
      </c>
      <c r="D793" s="20">
        <f>IF('Afrap. dec21-feb22'!J795="Funktionær",0.75,0.9)</f>
        <v>0.9</v>
      </c>
      <c r="E793" s="16"/>
      <c r="J793" s="96" t="str">
        <f t="shared" si="24"/>
        <v/>
      </c>
      <c r="K793" s="29" t="str">
        <f t="shared" si="25"/>
        <v/>
      </c>
    </row>
    <row r="794" spans="1:11" x14ac:dyDescent="0.25">
      <c r="A794" s="15" t="str">
        <f>'Afrap. dec21-feb22'!A796</f>
        <v/>
      </c>
      <c r="B794" s="78" t="str">
        <f>IF(ISBLANK('Afrap. dec21-feb22'!B796),"",'Afrap. dec21-feb22'!B796)</f>
        <v/>
      </c>
      <c r="C794" s="78" t="str">
        <f>IF(ISBLANK('Afrap. dec21-feb22'!C796),"",'Afrap. dec21-feb22'!C796)</f>
        <v/>
      </c>
      <c r="D794" s="20">
        <f>IF('Afrap. dec21-feb22'!J796="Funktionær",0.75,0.9)</f>
        <v>0.9</v>
      </c>
      <c r="E794" s="16"/>
      <c r="J794" s="96" t="str">
        <f t="shared" si="24"/>
        <v/>
      </c>
      <c r="K794" s="29" t="str">
        <f t="shared" si="25"/>
        <v/>
      </c>
    </row>
    <row r="795" spans="1:11" x14ac:dyDescent="0.25">
      <c r="A795" s="15" t="str">
        <f>'Afrap. dec21-feb22'!A797</f>
        <v/>
      </c>
      <c r="B795" s="78" t="str">
        <f>IF(ISBLANK('Afrap. dec21-feb22'!B797),"",'Afrap. dec21-feb22'!B797)</f>
        <v/>
      </c>
      <c r="C795" s="78" t="str">
        <f>IF(ISBLANK('Afrap. dec21-feb22'!C797),"",'Afrap. dec21-feb22'!C797)</f>
        <v/>
      </c>
      <c r="D795" s="20">
        <f>IF('Afrap. dec21-feb22'!J797="Funktionær",0.75,0.9)</f>
        <v>0.9</v>
      </c>
      <c r="E795" s="16"/>
      <c r="J795" s="96" t="str">
        <f t="shared" si="24"/>
        <v/>
      </c>
      <c r="K795" s="29" t="str">
        <f t="shared" si="25"/>
        <v/>
      </c>
    </row>
    <row r="796" spans="1:11" x14ac:dyDescent="0.25">
      <c r="A796" s="15" t="str">
        <f>'Afrap. dec21-feb22'!A798</f>
        <v/>
      </c>
      <c r="B796" s="78" t="str">
        <f>IF(ISBLANK('Afrap. dec21-feb22'!B798),"",'Afrap. dec21-feb22'!B798)</f>
        <v/>
      </c>
      <c r="C796" s="78" t="str">
        <f>IF(ISBLANK('Afrap. dec21-feb22'!C798),"",'Afrap. dec21-feb22'!C798)</f>
        <v/>
      </c>
      <c r="D796" s="20">
        <f>IF('Afrap. dec21-feb22'!J798="Funktionær",0.75,0.9)</f>
        <v>0.9</v>
      </c>
      <c r="E796" s="16"/>
      <c r="J796" s="96" t="str">
        <f t="shared" si="24"/>
        <v/>
      </c>
      <c r="K796" s="29" t="str">
        <f t="shared" si="25"/>
        <v/>
      </c>
    </row>
    <row r="797" spans="1:11" x14ac:dyDescent="0.25">
      <c r="A797" s="15" t="str">
        <f>'Afrap. dec21-feb22'!A799</f>
        <v/>
      </c>
      <c r="B797" s="78" t="str">
        <f>IF(ISBLANK('Afrap. dec21-feb22'!B799),"",'Afrap. dec21-feb22'!B799)</f>
        <v/>
      </c>
      <c r="C797" s="78" t="str">
        <f>IF(ISBLANK('Afrap. dec21-feb22'!C799),"",'Afrap. dec21-feb22'!C799)</f>
        <v/>
      </c>
      <c r="D797" s="20">
        <f>IF('Afrap. dec21-feb22'!J799="Funktionær",0.75,0.9)</f>
        <v>0.9</v>
      </c>
      <c r="E797" s="16"/>
      <c r="J797" s="96" t="str">
        <f t="shared" si="24"/>
        <v/>
      </c>
      <c r="K797" s="29" t="str">
        <f t="shared" si="25"/>
        <v/>
      </c>
    </row>
    <row r="798" spans="1:11" x14ac:dyDescent="0.25">
      <c r="A798" s="15" t="str">
        <f>'Afrap. dec21-feb22'!A800</f>
        <v/>
      </c>
      <c r="B798" s="78" t="str">
        <f>IF(ISBLANK('Afrap. dec21-feb22'!B800),"",'Afrap. dec21-feb22'!B800)</f>
        <v/>
      </c>
      <c r="C798" s="78" t="str">
        <f>IF(ISBLANK('Afrap. dec21-feb22'!C800),"",'Afrap. dec21-feb22'!C800)</f>
        <v/>
      </c>
      <c r="D798" s="20">
        <f>IF('Afrap. dec21-feb22'!J800="Funktionær",0.75,0.9)</f>
        <v>0.9</v>
      </c>
      <c r="E798" s="16"/>
      <c r="J798" s="96" t="str">
        <f t="shared" si="24"/>
        <v/>
      </c>
      <c r="K798" s="29" t="str">
        <f t="shared" si="25"/>
        <v/>
      </c>
    </row>
    <row r="799" spans="1:11" x14ac:dyDescent="0.25">
      <c r="A799" s="15" t="str">
        <f>'Afrap. dec21-feb22'!A801</f>
        <v/>
      </c>
      <c r="B799" s="78" t="str">
        <f>IF(ISBLANK('Afrap. dec21-feb22'!B801),"",'Afrap. dec21-feb22'!B801)</f>
        <v/>
      </c>
      <c r="C799" s="78" t="str">
        <f>IF(ISBLANK('Afrap. dec21-feb22'!C801),"",'Afrap. dec21-feb22'!C801)</f>
        <v/>
      </c>
      <c r="D799" s="20">
        <f>IF('Afrap. dec21-feb22'!J801="Funktionær",0.75,0.9)</f>
        <v>0.9</v>
      </c>
      <c r="E799" s="16"/>
      <c r="J799" s="96" t="str">
        <f t="shared" si="24"/>
        <v/>
      </c>
      <c r="K799" s="29" t="str">
        <f t="shared" si="25"/>
        <v/>
      </c>
    </row>
    <row r="800" spans="1:11" x14ac:dyDescent="0.25">
      <c r="A800" s="15" t="str">
        <f>'Afrap. dec21-feb22'!A802</f>
        <v/>
      </c>
      <c r="B800" s="78" t="str">
        <f>IF(ISBLANK('Afrap. dec21-feb22'!B802),"",'Afrap. dec21-feb22'!B802)</f>
        <v/>
      </c>
      <c r="C800" s="78" t="str">
        <f>IF(ISBLANK('Afrap. dec21-feb22'!C802),"",'Afrap. dec21-feb22'!C802)</f>
        <v/>
      </c>
      <c r="D800" s="20">
        <f>IF('Afrap. dec21-feb22'!J802="Funktionær",0.75,0.9)</f>
        <v>0.9</v>
      </c>
      <c r="E800" s="16"/>
      <c r="J800" s="96" t="str">
        <f t="shared" si="24"/>
        <v/>
      </c>
      <c r="K800" s="29" t="str">
        <f t="shared" si="25"/>
        <v/>
      </c>
    </row>
    <row r="801" spans="1:11" x14ac:dyDescent="0.25">
      <c r="A801" s="15" t="str">
        <f>'Afrap. dec21-feb22'!A803</f>
        <v/>
      </c>
      <c r="B801" s="78" t="str">
        <f>IF(ISBLANK('Afrap. dec21-feb22'!B803),"",'Afrap. dec21-feb22'!B803)</f>
        <v/>
      </c>
      <c r="C801" s="78" t="str">
        <f>IF(ISBLANK('Afrap. dec21-feb22'!C803),"",'Afrap. dec21-feb22'!C803)</f>
        <v/>
      </c>
      <c r="D801" s="20">
        <f>IF('Afrap. dec21-feb22'!J803="Funktionær",0.75,0.9)</f>
        <v>0.9</v>
      </c>
      <c r="E801" s="16"/>
      <c r="J801" s="96" t="str">
        <f t="shared" si="24"/>
        <v/>
      </c>
      <c r="K801" s="29" t="str">
        <f t="shared" si="25"/>
        <v/>
      </c>
    </row>
    <row r="802" spans="1:11" x14ac:dyDescent="0.25">
      <c r="A802" s="15" t="str">
        <f>'Afrap. dec21-feb22'!A804</f>
        <v/>
      </c>
      <c r="B802" s="78" t="str">
        <f>IF(ISBLANK('Afrap. dec21-feb22'!B804),"",'Afrap. dec21-feb22'!B804)</f>
        <v/>
      </c>
      <c r="C802" s="78" t="str">
        <f>IF(ISBLANK('Afrap. dec21-feb22'!C804),"",'Afrap. dec21-feb22'!C804)</f>
        <v/>
      </c>
      <c r="D802" s="20">
        <f>IF('Afrap. dec21-feb22'!J804="Funktionær",0.75,0.9)</f>
        <v>0.9</v>
      </c>
      <c r="E802" s="16"/>
      <c r="J802" s="96" t="str">
        <f t="shared" si="24"/>
        <v/>
      </c>
      <c r="K802" s="29" t="str">
        <f t="shared" si="25"/>
        <v/>
      </c>
    </row>
    <row r="803" spans="1:11" x14ac:dyDescent="0.25">
      <c r="A803" s="15" t="str">
        <f>'Afrap. dec21-feb22'!A805</f>
        <v/>
      </c>
      <c r="B803" s="78" t="str">
        <f>IF(ISBLANK('Afrap. dec21-feb22'!B805),"",'Afrap. dec21-feb22'!B805)</f>
        <v/>
      </c>
      <c r="C803" s="78" t="str">
        <f>IF(ISBLANK('Afrap. dec21-feb22'!C805),"",'Afrap. dec21-feb22'!C805)</f>
        <v/>
      </c>
      <c r="D803" s="20">
        <f>IF('Afrap. dec21-feb22'!J805="Funktionær",0.75,0.9)</f>
        <v>0.9</v>
      </c>
      <c r="E803" s="16"/>
      <c r="J803" s="96" t="str">
        <f t="shared" si="24"/>
        <v/>
      </c>
      <c r="K803" s="29" t="str">
        <f t="shared" si="25"/>
        <v/>
      </c>
    </row>
    <row r="804" spans="1:11" x14ac:dyDescent="0.25">
      <c r="A804" s="15" t="str">
        <f>'Afrap. dec21-feb22'!A806</f>
        <v/>
      </c>
      <c r="B804" s="78" t="str">
        <f>IF(ISBLANK('Afrap. dec21-feb22'!B806),"",'Afrap. dec21-feb22'!B806)</f>
        <v/>
      </c>
      <c r="C804" s="78" t="str">
        <f>IF(ISBLANK('Afrap. dec21-feb22'!C806),"",'Afrap. dec21-feb22'!C806)</f>
        <v/>
      </c>
      <c r="D804" s="20">
        <f>IF('Afrap. dec21-feb22'!J806="Funktionær",0.75,0.9)</f>
        <v>0.9</v>
      </c>
      <c r="E804" s="16"/>
      <c r="J804" s="96" t="str">
        <f t="shared" si="24"/>
        <v/>
      </c>
      <c r="K804" s="29" t="str">
        <f t="shared" si="25"/>
        <v/>
      </c>
    </row>
    <row r="805" spans="1:11" x14ac:dyDescent="0.25">
      <c r="A805" s="15" t="str">
        <f>'Afrap. dec21-feb22'!A807</f>
        <v/>
      </c>
      <c r="B805" s="78" t="str">
        <f>IF(ISBLANK('Afrap. dec21-feb22'!B807),"",'Afrap. dec21-feb22'!B807)</f>
        <v/>
      </c>
      <c r="C805" s="78" t="str">
        <f>IF(ISBLANK('Afrap. dec21-feb22'!C807),"",'Afrap. dec21-feb22'!C807)</f>
        <v/>
      </c>
      <c r="D805" s="20">
        <f>IF('Afrap. dec21-feb22'!J807="Funktionær",0.75,0.9)</f>
        <v>0.9</v>
      </c>
      <c r="E805" s="16"/>
      <c r="J805" s="96" t="str">
        <f t="shared" si="24"/>
        <v/>
      </c>
      <c r="K805" s="29" t="str">
        <f t="shared" si="25"/>
        <v/>
      </c>
    </row>
    <row r="806" spans="1:11" x14ac:dyDescent="0.25">
      <c r="A806" s="15" t="str">
        <f>'Afrap. dec21-feb22'!A808</f>
        <v/>
      </c>
      <c r="B806" s="78" t="str">
        <f>IF(ISBLANK('Afrap. dec21-feb22'!B808),"",'Afrap. dec21-feb22'!B808)</f>
        <v/>
      </c>
      <c r="C806" s="78" t="str">
        <f>IF(ISBLANK('Afrap. dec21-feb22'!C808),"",'Afrap. dec21-feb22'!C808)</f>
        <v/>
      </c>
      <c r="D806" s="20">
        <f>IF('Afrap. dec21-feb22'!J808="Funktionær",0.75,0.9)</f>
        <v>0.9</v>
      </c>
      <c r="E806" s="16"/>
      <c r="J806" s="96" t="str">
        <f t="shared" si="24"/>
        <v/>
      </c>
      <c r="K806" s="29" t="str">
        <f t="shared" si="25"/>
        <v/>
      </c>
    </row>
    <row r="807" spans="1:11" x14ac:dyDescent="0.25">
      <c r="A807" s="15" t="str">
        <f>'Afrap. dec21-feb22'!A809</f>
        <v/>
      </c>
      <c r="B807" s="78" t="str">
        <f>IF(ISBLANK('Afrap. dec21-feb22'!B809),"",'Afrap. dec21-feb22'!B809)</f>
        <v/>
      </c>
      <c r="C807" s="78" t="str">
        <f>IF(ISBLANK('Afrap. dec21-feb22'!C809),"",'Afrap. dec21-feb22'!C809)</f>
        <v/>
      </c>
      <c r="D807" s="20">
        <f>IF('Afrap. dec21-feb22'!J809="Funktionær",0.75,0.9)</f>
        <v>0.9</v>
      </c>
      <c r="E807" s="16"/>
      <c r="J807" s="96" t="str">
        <f t="shared" si="24"/>
        <v/>
      </c>
      <c r="K807" s="29" t="str">
        <f t="shared" si="25"/>
        <v/>
      </c>
    </row>
    <row r="808" spans="1:11" x14ac:dyDescent="0.25">
      <c r="A808" s="15" t="str">
        <f>'Afrap. dec21-feb22'!A810</f>
        <v/>
      </c>
      <c r="B808" s="78" t="str">
        <f>IF(ISBLANK('Afrap. dec21-feb22'!B810),"",'Afrap. dec21-feb22'!B810)</f>
        <v/>
      </c>
      <c r="C808" s="78" t="str">
        <f>IF(ISBLANK('Afrap. dec21-feb22'!C810),"",'Afrap. dec21-feb22'!C810)</f>
        <v/>
      </c>
      <c r="D808" s="20">
        <f>IF('Afrap. dec21-feb22'!J810="Funktionær",0.75,0.9)</f>
        <v>0.9</v>
      </c>
      <c r="E808" s="16"/>
      <c r="J808" s="96" t="str">
        <f t="shared" si="24"/>
        <v/>
      </c>
      <c r="K808" s="29" t="str">
        <f t="shared" si="25"/>
        <v/>
      </c>
    </row>
    <row r="809" spans="1:11" x14ac:dyDescent="0.25">
      <c r="A809" s="15" t="str">
        <f>'Afrap. dec21-feb22'!A811</f>
        <v/>
      </c>
      <c r="B809" s="78" t="str">
        <f>IF(ISBLANK('Afrap. dec21-feb22'!B811),"",'Afrap. dec21-feb22'!B811)</f>
        <v/>
      </c>
      <c r="C809" s="78" t="str">
        <f>IF(ISBLANK('Afrap. dec21-feb22'!C811),"",'Afrap. dec21-feb22'!C811)</f>
        <v/>
      </c>
      <c r="D809" s="20">
        <f>IF('Afrap. dec21-feb22'!J811="Funktionær",0.75,0.9)</f>
        <v>0.9</v>
      </c>
      <c r="E809" s="16"/>
      <c r="J809" s="96" t="str">
        <f t="shared" si="24"/>
        <v/>
      </c>
      <c r="K809" s="29" t="str">
        <f t="shared" si="25"/>
        <v/>
      </c>
    </row>
    <row r="810" spans="1:11" x14ac:dyDescent="0.25">
      <c r="A810" s="15" t="str">
        <f>'Afrap. dec21-feb22'!A812</f>
        <v/>
      </c>
      <c r="B810" s="78" t="str">
        <f>IF(ISBLANK('Afrap. dec21-feb22'!B812),"",'Afrap. dec21-feb22'!B812)</f>
        <v/>
      </c>
      <c r="C810" s="78" t="str">
        <f>IF(ISBLANK('Afrap. dec21-feb22'!C812),"",'Afrap. dec21-feb22'!C812)</f>
        <v/>
      </c>
      <c r="D810" s="20">
        <f>IF('Afrap. dec21-feb22'!J812="Funktionær",0.75,0.9)</f>
        <v>0.9</v>
      </c>
      <c r="E810" s="16"/>
      <c r="J810" s="96" t="str">
        <f t="shared" si="24"/>
        <v/>
      </c>
      <c r="K810" s="29" t="str">
        <f t="shared" si="25"/>
        <v/>
      </c>
    </row>
    <row r="811" spans="1:11" x14ac:dyDescent="0.25">
      <c r="A811" s="15" t="str">
        <f>'Afrap. dec21-feb22'!A813</f>
        <v/>
      </c>
      <c r="B811" s="78" t="str">
        <f>IF(ISBLANK('Afrap. dec21-feb22'!B813),"",'Afrap. dec21-feb22'!B813)</f>
        <v/>
      </c>
      <c r="C811" s="78" t="str">
        <f>IF(ISBLANK('Afrap. dec21-feb22'!C813),"",'Afrap. dec21-feb22'!C813)</f>
        <v/>
      </c>
      <c r="D811" s="20">
        <f>IF('Afrap. dec21-feb22'!J813="Funktionær",0.75,0.9)</f>
        <v>0.9</v>
      </c>
      <c r="E811" s="16"/>
      <c r="J811" s="96" t="str">
        <f t="shared" si="24"/>
        <v/>
      </c>
      <c r="K811" s="29" t="str">
        <f t="shared" si="25"/>
        <v/>
      </c>
    </row>
    <row r="812" spans="1:11" x14ac:dyDescent="0.25">
      <c r="A812" s="15" t="str">
        <f>'Afrap. dec21-feb22'!A814</f>
        <v/>
      </c>
      <c r="B812" s="78" t="str">
        <f>IF(ISBLANK('Afrap. dec21-feb22'!B814),"",'Afrap. dec21-feb22'!B814)</f>
        <v/>
      </c>
      <c r="C812" s="78" t="str">
        <f>IF(ISBLANK('Afrap. dec21-feb22'!C814),"",'Afrap. dec21-feb22'!C814)</f>
        <v/>
      </c>
      <c r="D812" s="20">
        <f>IF('Afrap. dec21-feb22'!J814="Funktionær",0.75,0.9)</f>
        <v>0.9</v>
      </c>
      <c r="E812" s="16"/>
      <c r="J812" s="96" t="str">
        <f t="shared" si="24"/>
        <v/>
      </c>
      <c r="K812" s="29" t="str">
        <f t="shared" si="25"/>
        <v/>
      </c>
    </row>
    <row r="813" spans="1:11" x14ac:dyDescent="0.25">
      <c r="A813" s="15" t="str">
        <f>'Afrap. dec21-feb22'!A815</f>
        <v/>
      </c>
      <c r="B813" s="78" t="str">
        <f>IF(ISBLANK('Afrap. dec21-feb22'!B815),"",'Afrap. dec21-feb22'!B815)</f>
        <v/>
      </c>
      <c r="C813" s="78" t="str">
        <f>IF(ISBLANK('Afrap. dec21-feb22'!C815),"",'Afrap. dec21-feb22'!C815)</f>
        <v/>
      </c>
      <c r="D813" s="20">
        <f>IF('Afrap. dec21-feb22'!J815="Funktionær",0.75,0.9)</f>
        <v>0.9</v>
      </c>
      <c r="E813" s="16"/>
      <c r="J813" s="96" t="str">
        <f t="shared" si="24"/>
        <v/>
      </c>
      <c r="K813" s="29" t="str">
        <f t="shared" si="25"/>
        <v/>
      </c>
    </row>
    <row r="814" spans="1:11" x14ac:dyDescent="0.25">
      <c r="A814" s="15" t="str">
        <f>'Afrap. dec21-feb22'!A816</f>
        <v/>
      </c>
      <c r="B814" s="78" t="str">
        <f>IF(ISBLANK('Afrap. dec21-feb22'!B816),"",'Afrap. dec21-feb22'!B816)</f>
        <v/>
      </c>
      <c r="C814" s="78" t="str">
        <f>IF(ISBLANK('Afrap. dec21-feb22'!C816),"",'Afrap. dec21-feb22'!C816)</f>
        <v/>
      </c>
      <c r="D814" s="20">
        <f>IF('Afrap. dec21-feb22'!J816="Funktionær",0.75,0.9)</f>
        <v>0.9</v>
      </c>
      <c r="E814" s="16"/>
      <c r="J814" s="96" t="str">
        <f t="shared" si="24"/>
        <v/>
      </c>
      <c r="K814" s="29" t="str">
        <f t="shared" si="25"/>
        <v/>
      </c>
    </row>
    <row r="815" spans="1:11" x14ac:dyDescent="0.25">
      <c r="A815" s="15" t="str">
        <f>'Afrap. dec21-feb22'!A817</f>
        <v/>
      </c>
      <c r="B815" s="78" t="str">
        <f>IF(ISBLANK('Afrap. dec21-feb22'!B817),"",'Afrap. dec21-feb22'!B817)</f>
        <v/>
      </c>
      <c r="C815" s="78" t="str">
        <f>IF(ISBLANK('Afrap. dec21-feb22'!C817),"",'Afrap. dec21-feb22'!C817)</f>
        <v/>
      </c>
      <c r="D815" s="20">
        <f>IF('Afrap. dec21-feb22'!J817="Funktionær",0.75,0.9)</f>
        <v>0.9</v>
      </c>
      <c r="E815" s="16"/>
      <c r="J815" s="96" t="str">
        <f t="shared" si="24"/>
        <v/>
      </c>
      <c r="K815" s="29" t="str">
        <f t="shared" si="25"/>
        <v/>
      </c>
    </row>
    <row r="816" spans="1:11" x14ac:dyDescent="0.25">
      <c r="A816" s="15" t="str">
        <f>'Afrap. dec21-feb22'!A818</f>
        <v/>
      </c>
      <c r="B816" s="78" t="str">
        <f>IF(ISBLANK('Afrap. dec21-feb22'!B818),"",'Afrap. dec21-feb22'!B818)</f>
        <v/>
      </c>
      <c r="C816" s="78" t="str">
        <f>IF(ISBLANK('Afrap. dec21-feb22'!C818),"",'Afrap. dec21-feb22'!C818)</f>
        <v/>
      </c>
      <c r="D816" s="20">
        <f>IF('Afrap. dec21-feb22'!J818="Funktionær",0.75,0.9)</f>
        <v>0.9</v>
      </c>
      <c r="E816" s="16"/>
      <c r="J816" s="96" t="str">
        <f t="shared" si="24"/>
        <v/>
      </c>
      <c r="K816" s="29" t="str">
        <f t="shared" si="25"/>
        <v/>
      </c>
    </row>
    <row r="817" spans="1:11" x14ac:dyDescent="0.25">
      <c r="A817" s="15" t="str">
        <f>'Afrap. dec21-feb22'!A819</f>
        <v/>
      </c>
      <c r="B817" s="78" t="str">
        <f>IF(ISBLANK('Afrap. dec21-feb22'!B819),"",'Afrap. dec21-feb22'!B819)</f>
        <v/>
      </c>
      <c r="C817" s="78" t="str">
        <f>IF(ISBLANK('Afrap. dec21-feb22'!C819),"",'Afrap. dec21-feb22'!C819)</f>
        <v/>
      </c>
      <c r="D817" s="20">
        <f>IF('Afrap. dec21-feb22'!J819="Funktionær",0.75,0.9)</f>
        <v>0.9</v>
      </c>
      <c r="E817" s="16"/>
      <c r="J817" s="96" t="str">
        <f t="shared" si="24"/>
        <v/>
      </c>
      <c r="K817" s="29" t="str">
        <f t="shared" si="25"/>
        <v/>
      </c>
    </row>
    <row r="818" spans="1:11" x14ac:dyDescent="0.25">
      <c r="A818" s="15" t="str">
        <f>'Afrap. dec21-feb22'!A820</f>
        <v/>
      </c>
      <c r="B818" s="78" t="str">
        <f>IF(ISBLANK('Afrap. dec21-feb22'!B820),"",'Afrap. dec21-feb22'!B820)</f>
        <v/>
      </c>
      <c r="C818" s="78" t="str">
        <f>IF(ISBLANK('Afrap. dec21-feb22'!C820),"",'Afrap. dec21-feb22'!C820)</f>
        <v/>
      </c>
      <c r="D818" s="20">
        <f>IF('Afrap. dec21-feb22'!J820="Funktionær",0.75,0.9)</f>
        <v>0.9</v>
      </c>
      <c r="E818" s="16"/>
      <c r="J818" s="96" t="str">
        <f t="shared" si="24"/>
        <v/>
      </c>
      <c r="K818" s="29" t="str">
        <f t="shared" si="25"/>
        <v/>
      </c>
    </row>
    <row r="819" spans="1:11" x14ac:dyDescent="0.25">
      <c r="A819" s="15" t="str">
        <f>'Afrap. dec21-feb22'!A821</f>
        <v/>
      </c>
      <c r="B819" s="78" t="str">
        <f>IF(ISBLANK('Afrap. dec21-feb22'!B821),"",'Afrap. dec21-feb22'!B821)</f>
        <v/>
      </c>
      <c r="C819" s="78" t="str">
        <f>IF(ISBLANK('Afrap. dec21-feb22'!C821),"",'Afrap. dec21-feb22'!C821)</f>
        <v/>
      </c>
      <c r="D819" s="20">
        <f>IF('Afrap. dec21-feb22'!J821="Funktionær",0.75,0.9)</f>
        <v>0.9</v>
      </c>
      <c r="E819" s="16"/>
      <c r="J819" s="96" t="str">
        <f t="shared" si="24"/>
        <v/>
      </c>
      <c r="K819" s="29" t="str">
        <f t="shared" si="25"/>
        <v/>
      </c>
    </row>
    <row r="820" spans="1:11" x14ac:dyDescent="0.25">
      <c r="A820" s="15" t="str">
        <f>'Afrap. dec21-feb22'!A822</f>
        <v/>
      </c>
      <c r="B820" s="78" t="str">
        <f>IF(ISBLANK('Afrap. dec21-feb22'!B822),"",'Afrap. dec21-feb22'!B822)</f>
        <v/>
      </c>
      <c r="C820" s="78" t="str">
        <f>IF(ISBLANK('Afrap. dec21-feb22'!C822),"",'Afrap. dec21-feb22'!C822)</f>
        <v/>
      </c>
      <c r="D820" s="20">
        <f>IF('Afrap. dec21-feb22'!J822="Funktionær",0.75,0.9)</f>
        <v>0.9</v>
      </c>
      <c r="E820" s="16"/>
      <c r="J820" s="96" t="str">
        <f t="shared" si="24"/>
        <v/>
      </c>
      <c r="K820" s="29" t="str">
        <f t="shared" si="25"/>
        <v/>
      </c>
    </row>
    <row r="821" spans="1:11" x14ac:dyDescent="0.25">
      <c r="A821" s="15" t="str">
        <f>'Afrap. dec21-feb22'!A823</f>
        <v/>
      </c>
      <c r="B821" s="78" t="str">
        <f>IF(ISBLANK('Afrap. dec21-feb22'!B823),"",'Afrap. dec21-feb22'!B823)</f>
        <v/>
      </c>
      <c r="C821" s="78" t="str">
        <f>IF(ISBLANK('Afrap. dec21-feb22'!C823),"",'Afrap. dec21-feb22'!C823)</f>
        <v/>
      </c>
      <c r="D821" s="20">
        <f>IF('Afrap. dec21-feb22'!J823="Funktionær",0.75,0.9)</f>
        <v>0.9</v>
      </c>
      <c r="E821" s="16"/>
      <c r="J821" s="96" t="str">
        <f t="shared" si="24"/>
        <v/>
      </c>
      <c r="K821" s="29" t="str">
        <f t="shared" si="25"/>
        <v/>
      </c>
    </row>
    <row r="822" spans="1:11" x14ac:dyDescent="0.25">
      <c r="A822" s="15" t="str">
        <f>'Afrap. dec21-feb22'!A824</f>
        <v/>
      </c>
      <c r="B822" s="78" t="str">
        <f>IF(ISBLANK('Afrap. dec21-feb22'!B824),"",'Afrap. dec21-feb22'!B824)</f>
        <v/>
      </c>
      <c r="C822" s="78" t="str">
        <f>IF(ISBLANK('Afrap. dec21-feb22'!C824),"",'Afrap. dec21-feb22'!C824)</f>
        <v/>
      </c>
      <c r="D822" s="20">
        <f>IF('Afrap. dec21-feb22'!J824="Funktionær",0.75,0.9)</f>
        <v>0.9</v>
      </c>
      <c r="E822" s="16"/>
      <c r="J822" s="96" t="str">
        <f t="shared" si="24"/>
        <v/>
      </c>
      <c r="K822" s="29" t="str">
        <f t="shared" si="25"/>
        <v/>
      </c>
    </row>
    <row r="823" spans="1:11" x14ac:dyDescent="0.25">
      <c r="A823" s="15" t="str">
        <f>'Afrap. dec21-feb22'!A825</f>
        <v/>
      </c>
      <c r="B823" s="78" t="str">
        <f>IF(ISBLANK('Afrap. dec21-feb22'!B825),"",'Afrap. dec21-feb22'!B825)</f>
        <v/>
      </c>
      <c r="C823" s="78" t="str">
        <f>IF(ISBLANK('Afrap. dec21-feb22'!C825),"",'Afrap. dec21-feb22'!C825)</f>
        <v/>
      </c>
      <c r="D823" s="20">
        <f>IF('Afrap. dec21-feb22'!J825="Funktionær",0.75,0.9)</f>
        <v>0.9</v>
      </c>
      <c r="E823" s="16"/>
      <c r="J823" s="96" t="str">
        <f t="shared" si="24"/>
        <v/>
      </c>
      <c r="K823" s="29" t="str">
        <f t="shared" si="25"/>
        <v/>
      </c>
    </row>
    <row r="824" spans="1:11" x14ac:dyDescent="0.25">
      <c r="A824" s="15" t="str">
        <f>'Afrap. dec21-feb22'!A826</f>
        <v/>
      </c>
      <c r="B824" s="78" t="str">
        <f>IF(ISBLANK('Afrap. dec21-feb22'!B826),"",'Afrap. dec21-feb22'!B826)</f>
        <v/>
      </c>
      <c r="C824" s="78" t="str">
        <f>IF(ISBLANK('Afrap. dec21-feb22'!C826),"",'Afrap. dec21-feb22'!C826)</f>
        <v/>
      </c>
      <c r="D824" s="20">
        <f>IF('Afrap. dec21-feb22'!J826="Funktionær",0.75,0.9)</f>
        <v>0.9</v>
      </c>
      <c r="E824" s="16"/>
      <c r="J824" s="96" t="str">
        <f t="shared" si="24"/>
        <v/>
      </c>
      <c r="K824" s="29" t="str">
        <f t="shared" si="25"/>
        <v/>
      </c>
    </row>
    <row r="825" spans="1:11" x14ac:dyDescent="0.25">
      <c r="A825" s="15" t="str">
        <f>'Afrap. dec21-feb22'!A827</f>
        <v/>
      </c>
      <c r="B825" s="78" t="str">
        <f>IF(ISBLANK('Afrap. dec21-feb22'!B827),"",'Afrap. dec21-feb22'!B827)</f>
        <v/>
      </c>
      <c r="C825" s="78" t="str">
        <f>IF(ISBLANK('Afrap. dec21-feb22'!C827),"",'Afrap. dec21-feb22'!C827)</f>
        <v/>
      </c>
      <c r="D825" s="20">
        <f>IF('Afrap. dec21-feb22'!J827="Funktionær",0.75,0.9)</f>
        <v>0.9</v>
      </c>
      <c r="E825" s="16"/>
      <c r="J825" s="96" t="str">
        <f t="shared" si="24"/>
        <v/>
      </c>
      <c r="K825" s="29" t="str">
        <f t="shared" si="25"/>
        <v/>
      </c>
    </row>
    <row r="826" spans="1:11" x14ac:dyDescent="0.25">
      <c r="A826" s="15" t="str">
        <f>'Afrap. dec21-feb22'!A828</f>
        <v/>
      </c>
      <c r="B826" s="78" t="str">
        <f>IF(ISBLANK('Afrap. dec21-feb22'!B828),"",'Afrap. dec21-feb22'!B828)</f>
        <v/>
      </c>
      <c r="C826" s="78" t="str">
        <f>IF(ISBLANK('Afrap. dec21-feb22'!C828),"",'Afrap. dec21-feb22'!C828)</f>
        <v/>
      </c>
      <c r="D826" s="20">
        <f>IF('Afrap. dec21-feb22'!J828="Funktionær",0.75,0.9)</f>
        <v>0.9</v>
      </c>
      <c r="E826" s="16"/>
      <c r="J826" s="96" t="str">
        <f t="shared" si="24"/>
        <v/>
      </c>
      <c r="K826" s="29" t="str">
        <f t="shared" si="25"/>
        <v/>
      </c>
    </row>
    <row r="827" spans="1:11" x14ac:dyDescent="0.25">
      <c r="A827" s="15" t="str">
        <f>'Afrap. dec21-feb22'!A829</f>
        <v/>
      </c>
      <c r="B827" s="78" t="str">
        <f>IF(ISBLANK('Afrap. dec21-feb22'!B829),"",'Afrap. dec21-feb22'!B829)</f>
        <v/>
      </c>
      <c r="C827" s="78" t="str">
        <f>IF(ISBLANK('Afrap. dec21-feb22'!C829),"",'Afrap. dec21-feb22'!C829)</f>
        <v/>
      </c>
      <c r="D827" s="20">
        <f>IF('Afrap. dec21-feb22'!J829="Funktionær",0.75,0.9)</f>
        <v>0.9</v>
      </c>
      <c r="E827" s="16"/>
      <c r="J827" s="96" t="str">
        <f t="shared" si="24"/>
        <v/>
      </c>
      <c r="K827" s="29" t="str">
        <f t="shared" si="25"/>
        <v/>
      </c>
    </row>
    <row r="828" spans="1:11" x14ac:dyDescent="0.25">
      <c r="A828" s="15" t="str">
        <f>'Afrap. dec21-feb22'!A830</f>
        <v/>
      </c>
      <c r="B828" s="78" t="str">
        <f>IF(ISBLANK('Afrap. dec21-feb22'!B830),"",'Afrap. dec21-feb22'!B830)</f>
        <v/>
      </c>
      <c r="C828" s="78" t="str">
        <f>IF(ISBLANK('Afrap. dec21-feb22'!C830),"",'Afrap. dec21-feb22'!C830)</f>
        <v/>
      </c>
      <c r="D828" s="20">
        <f>IF('Afrap. dec21-feb22'!J830="Funktionær",0.75,0.9)</f>
        <v>0.9</v>
      </c>
      <c r="E828" s="16"/>
      <c r="J828" s="96" t="str">
        <f t="shared" si="24"/>
        <v/>
      </c>
      <c r="K828" s="29" t="str">
        <f t="shared" si="25"/>
        <v/>
      </c>
    </row>
    <row r="829" spans="1:11" x14ac:dyDescent="0.25">
      <c r="A829" s="15" t="str">
        <f>'Afrap. dec21-feb22'!A831</f>
        <v/>
      </c>
      <c r="B829" s="78" t="str">
        <f>IF(ISBLANK('Afrap. dec21-feb22'!B831),"",'Afrap. dec21-feb22'!B831)</f>
        <v/>
      </c>
      <c r="C829" s="78" t="str">
        <f>IF(ISBLANK('Afrap. dec21-feb22'!C831),"",'Afrap. dec21-feb22'!C831)</f>
        <v/>
      </c>
      <c r="D829" s="20">
        <f>IF('Afrap. dec21-feb22'!J831="Funktionær",0.75,0.9)</f>
        <v>0.9</v>
      </c>
      <c r="E829" s="16"/>
      <c r="J829" s="96" t="str">
        <f t="shared" si="24"/>
        <v/>
      </c>
      <c r="K829" s="29" t="str">
        <f t="shared" si="25"/>
        <v/>
      </c>
    </row>
    <row r="830" spans="1:11" x14ac:dyDescent="0.25">
      <c r="A830" s="15" t="str">
        <f>'Afrap. dec21-feb22'!A832</f>
        <v/>
      </c>
      <c r="B830" s="78" t="str">
        <f>IF(ISBLANK('Afrap. dec21-feb22'!B832),"",'Afrap. dec21-feb22'!B832)</f>
        <v/>
      </c>
      <c r="C830" s="78" t="str">
        <f>IF(ISBLANK('Afrap. dec21-feb22'!C832),"",'Afrap. dec21-feb22'!C832)</f>
        <v/>
      </c>
      <c r="D830" s="20">
        <f>IF('Afrap. dec21-feb22'!J832="Funktionær",0.75,0.9)</f>
        <v>0.9</v>
      </c>
      <c r="E830" s="16"/>
      <c r="J830" s="96" t="str">
        <f t="shared" si="24"/>
        <v/>
      </c>
      <c r="K830" s="29" t="str">
        <f t="shared" si="25"/>
        <v/>
      </c>
    </row>
    <row r="831" spans="1:11" x14ac:dyDescent="0.25">
      <c r="A831" s="15" t="str">
        <f>'Afrap. dec21-feb22'!A833</f>
        <v/>
      </c>
      <c r="B831" s="78" t="str">
        <f>IF(ISBLANK('Afrap. dec21-feb22'!B833),"",'Afrap. dec21-feb22'!B833)</f>
        <v/>
      </c>
      <c r="C831" s="78" t="str">
        <f>IF(ISBLANK('Afrap. dec21-feb22'!C833),"",'Afrap. dec21-feb22'!C833)</f>
        <v/>
      </c>
      <c r="D831" s="20">
        <f>IF('Afrap. dec21-feb22'!J833="Funktionær",0.75,0.9)</f>
        <v>0.9</v>
      </c>
      <c r="E831" s="16"/>
      <c r="J831" s="96" t="str">
        <f t="shared" si="24"/>
        <v/>
      </c>
      <c r="K831" s="29" t="str">
        <f t="shared" si="25"/>
        <v/>
      </c>
    </row>
    <row r="832" spans="1:11" x14ac:dyDescent="0.25">
      <c r="A832" s="15" t="str">
        <f>'Afrap. dec21-feb22'!A834</f>
        <v/>
      </c>
      <c r="B832" s="78" t="str">
        <f>IF(ISBLANK('Afrap. dec21-feb22'!B834),"",'Afrap. dec21-feb22'!B834)</f>
        <v/>
      </c>
      <c r="C832" s="78" t="str">
        <f>IF(ISBLANK('Afrap. dec21-feb22'!C834),"",'Afrap. dec21-feb22'!C834)</f>
        <v/>
      </c>
      <c r="D832" s="20">
        <f>IF('Afrap. dec21-feb22'!J834="Funktionær",0.75,0.9)</f>
        <v>0.9</v>
      </c>
      <c r="E832" s="16"/>
      <c r="J832" s="96" t="str">
        <f t="shared" si="24"/>
        <v/>
      </c>
      <c r="K832" s="29" t="str">
        <f t="shared" si="25"/>
        <v/>
      </c>
    </row>
    <row r="833" spans="1:11" x14ac:dyDescent="0.25">
      <c r="A833" s="15" t="str">
        <f>'Afrap. dec21-feb22'!A835</f>
        <v/>
      </c>
      <c r="B833" s="78" t="str">
        <f>IF(ISBLANK('Afrap. dec21-feb22'!B835),"",'Afrap. dec21-feb22'!B835)</f>
        <v/>
      </c>
      <c r="C833" s="78" t="str">
        <f>IF(ISBLANK('Afrap. dec21-feb22'!C835),"",'Afrap. dec21-feb22'!C835)</f>
        <v/>
      </c>
      <c r="D833" s="20">
        <f>IF('Afrap. dec21-feb22'!J835="Funktionær",0.75,0.9)</f>
        <v>0.9</v>
      </c>
      <c r="E833" s="16"/>
      <c r="J833" s="96" t="str">
        <f t="shared" si="24"/>
        <v/>
      </c>
      <c r="K833" s="29" t="str">
        <f t="shared" si="25"/>
        <v/>
      </c>
    </row>
    <row r="834" spans="1:11" x14ac:dyDescent="0.25">
      <c r="A834" s="15" t="str">
        <f>'Afrap. dec21-feb22'!A836</f>
        <v/>
      </c>
      <c r="B834" s="78" t="str">
        <f>IF(ISBLANK('Afrap. dec21-feb22'!B836),"",'Afrap. dec21-feb22'!B836)</f>
        <v/>
      </c>
      <c r="C834" s="78" t="str">
        <f>IF(ISBLANK('Afrap. dec21-feb22'!C836),"",'Afrap. dec21-feb22'!C836)</f>
        <v/>
      </c>
      <c r="D834" s="20">
        <f>IF('Afrap. dec21-feb22'!J836="Funktionær",0.75,0.9)</f>
        <v>0.9</v>
      </c>
      <c r="E834" s="16"/>
      <c r="J834" s="96" t="str">
        <f t="shared" si="24"/>
        <v/>
      </c>
      <c r="K834" s="29" t="str">
        <f t="shared" si="25"/>
        <v/>
      </c>
    </row>
    <row r="835" spans="1:11" x14ac:dyDescent="0.25">
      <c r="A835" s="15" t="str">
        <f>'Afrap. dec21-feb22'!A837</f>
        <v/>
      </c>
      <c r="B835" s="78" t="str">
        <f>IF(ISBLANK('Afrap. dec21-feb22'!B837),"",'Afrap. dec21-feb22'!B837)</f>
        <v/>
      </c>
      <c r="C835" s="78" t="str">
        <f>IF(ISBLANK('Afrap. dec21-feb22'!C837),"",'Afrap. dec21-feb22'!C837)</f>
        <v/>
      </c>
      <c r="D835" s="20">
        <f>IF('Afrap. dec21-feb22'!J837="Funktionær",0.75,0.9)</f>
        <v>0.9</v>
      </c>
      <c r="E835" s="16"/>
      <c r="J835" s="96" t="str">
        <f t="shared" si="24"/>
        <v/>
      </c>
      <c r="K835" s="29" t="str">
        <f t="shared" si="25"/>
        <v/>
      </c>
    </row>
    <row r="836" spans="1:11" x14ac:dyDescent="0.25">
      <c r="A836" s="15" t="str">
        <f>'Afrap. dec21-feb22'!A838</f>
        <v/>
      </c>
      <c r="B836" s="78" t="str">
        <f>IF(ISBLANK('Afrap. dec21-feb22'!B838),"",'Afrap. dec21-feb22'!B838)</f>
        <v/>
      </c>
      <c r="C836" s="78" t="str">
        <f>IF(ISBLANK('Afrap. dec21-feb22'!C838),"",'Afrap. dec21-feb22'!C838)</f>
        <v/>
      </c>
      <c r="D836" s="20">
        <f>IF('Afrap. dec21-feb22'!J838="Funktionær",0.75,0.9)</f>
        <v>0.9</v>
      </c>
      <c r="E836" s="16"/>
      <c r="J836" s="96" t="str">
        <f t="shared" si="24"/>
        <v/>
      </c>
      <c r="K836" s="29" t="str">
        <f t="shared" si="25"/>
        <v/>
      </c>
    </row>
    <row r="837" spans="1:11" x14ac:dyDescent="0.25">
      <c r="A837" s="15" t="str">
        <f>'Afrap. dec21-feb22'!A839</f>
        <v/>
      </c>
      <c r="B837" s="78" t="str">
        <f>IF(ISBLANK('Afrap. dec21-feb22'!B839),"",'Afrap. dec21-feb22'!B839)</f>
        <v/>
      </c>
      <c r="C837" s="78" t="str">
        <f>IF(ISBLANK('Afrap. dec21-feb22'!C839),"",'Afrap. dec21-feb22'!C839)</f>
        <v/>
      </c>
      <c r="D837" s="20">
        <f>IF('Afrap. dec21-feb22'!J839="Funktionær",0.75,0.9)</f>
        <v>0.9</v>
      </c>
      <c r="E837" s="16"/>
      <c r="J837" s="96" t="str">
        <f t="shared" si="24"/>
        <v/>
      </c>
      <c r="K837" s="29" t="str">
        <f t="shared" si="25"/>
        <v/>
      </c>
    </row>
    <row r="838" spans="1:11" x14ac:dyDescent="0.25">
      <c r="A838" s="15" t="str">
        <f>'Afrap. dec21-feb22'!A840</f>
        <v/>
      </c>
      <c r="B838" s="78" t="str">
        <f>IF(ISBLANK('Afrap. dec21-feb22'!B840),"",'Afrap. dec21-feb22'!B840)</f>
        <v/>
      </c>
      <c r="C838" s="78" t="str">
        <f>IF(ISBLANK('Afrap. dec21-feb22'!C840),"",'Afrap. dec21-feb22'!C840)</f>
        <v/>
      </c>
      <c r="D838" s="20">
        <f>IF('Afrap. dec21-feb22'!J840="Funktionær",0.75,0.9)</f>
        <v>0.9</v>
      </c>
      <c r="E838" s="16"/>
      <c r="J838" s="96" t="str">
        <f t="shared" ref="J838:J901" si="26">IF(E838="Ja",((F838-G838)+(H838-I838)),"")</f>
        <v/>
      </c>
      <c r="K838" s="29" t="str">
        <f t="shared" ref="K838:K901" si="27">IFERROR(IF(J838&lt;0,J838*D838,J838*D838),"")</f>
        <v/>
      </c>
    </row>
    <row r="839" spans="1:11" x14ac:dyDescent="0.25">
      <c r="A839" s="15" t="str">
        <f>'Afrap. dec21-feb22'!A841</f>
        <v/>
      </c>
      <c r="B839" s="78" t="str">
        <f>IF(ISBLANK('Afrap. dec21-feb22'!B841),"",'Afrap. dec21-feb22'!B841)</f>
        <v/>
      </c>
      <c r="C839" s="78" t="str">
        <f>IF(ISBLANK('Afrap. dec21-feb22'!C841),"",'Afrap. dec21-feb22'!C841)</f>
        <v/>
      </c>
      <c r="D839" s="20">
        <f>IF('Afrap. dec21-feb22'!J841="Funktionær",0.75,0.9)</f>
        <v>0.9</v>
      </c>
      <c r="E839" s="16"/>
      <c r="J839" s="96" t="str">
        <f t="shared" si="26"/>
        <v/>
      </c>
      <c r="K839" s="29" t="str">
        <f t="shared" si="27"/>
        <v/>
      </c>
    </row>
    <row r="840" spans="1:11" x14ac:dyDescent="0.25">
      <c r="A840" s="15" t="str">
        <f>'Afrap. dec21-feb22'!A842</f>
        <v/>
      </c>
      <c r="B840" s="78" t="str">
        <f>IF(ISBLANK('Afrap. dec21-feb22'!B842),"",'Afrap. dec21-feb22'!B842)</f>
        <v/>
      </c>
      <c r="C840" s="78" t="str">
        <f>IF(ISBLANK('Afrap. dec21-feb22'!C842),"",'Afrap. dec21-feb22'!C842)</f>
        <v/>
      </c>
      <c r="D840" s="20">
        <f>IF('Afrap. dec21-feb22'!J842="Funktionær",0.75,0.9)</f>
        <v>0.9</v>
      </c>
      <c r="E840" s="16"/>
      <c r="J840" s="96" t="str">
        <f t="shared" si="26"/>
        <v/>
      </c>
      <c r="K840" s="29" t="str">
        <f t="shared" si="27"/>
        <v/>
      </c>
    </row>
    <row r="841" spans="1:11" x14ac:dyDescent="0.25">
      <c r="A841" s="15" t="str">
        <f>'Afrap. dec21-feb22'!A843</f>
        <v/>
      </c>
      <c r="B841" s="78" t="str">
        <f>IF(ISBLANK('Afrap. dec21-feb22'!B843),"",'Afrap. dec21-feb22'!B843)</f>
        <v/>
      </c>
      <c r="C841" s="78" t="str">
        <f>IF(ISBLANK('Afrap. dec21-feb22'!C843),"",'Afrap. dec21-feb22'!C843)</f>
        <v/>
      </c>
      <c r="D841" s="20">
        <f>IF('Afrap. dec21-feb22'!J843="Funktionær",0.75,0.9)</f>
        <v>0.9</v>
      </c>
      <c r="E841" s="16"/>
      <c r="J841" s="96" t="str">
        <f t="shared" si="26"/>
        <v/>
      </c>
      <c r="K841" s="29" t="str">
        <f t="shared" si="27"/>
        <v/>
      </c>
    </row>
    <row r="842" spans="1:11" x14ac:dyDescent="0.25">
      <c r="A842" s="15" t="str">
        <f>'Afrap. dec21-feb22'!A844</f>
        <v/>
      </c>
      <c r="B842" s="78" t="str">
        <f>IF(ISBLANK('Afrap. dec21-feb22'!B844),"",'Afrap. dec21-feb22'!B844)</f>
        <v/>
      </c>
      <c r="C842" s="78" t="str">
        <f>IF(ISBLANK('Afrap. dec21-feb22'!C844),"",'Afrap. dec21-feb22'!C844)</f>
        <v/>
      </c>
      <c r="D842" s="20">
        <f>IF('Afrap. dec21-feb22'!J844="Funktionær",0.75,0.9)</f>
        <v>0.9</v>
      </c>
      <c r="E842" s="16"/>
      <c r="J842" s="96" t="str">
        <f t="shared" si="26"/>
        <v/>
      </c>
      <c r="K842" s="29" t="str">
        <f t="shared" si="27"/>
        <v/>
      </c>
    </row>
    <row r="843" spans="1:11" x14ac:dyDescent="0.25">
      <c r="A843" s="15" t="str">
        <f>'Afrap. dec21-feb22'!A845</f>
        <v/>
      </c>
      <c r="B843" s="78" t="str">
        <f>IF(ISBLANK('Afrap. dec21-feb22'!B845),"",'Afrap. dec21-feb22'!B845)</f>
        <v/>
      </c>
      <c r="C843" s="78" t="str">
        <f>IF(ISBLANK('Afrap. dec21-feb22'!C845),"",'Afrap. dec21-feb22'!C845)</f>
        <v/>
      </c>
      <c r="D843" s="20">
        <f>IF('Afrap. dec21-feb22'!J845="Funktionær",0.75,0.9)</f>
        <v>0.9</v>
      </c>
      <c r="E843" s="16"/>
      <c r="J843" s="96" t="str">
        <f t="shared" si="26"/>
        <v/>
      </c>
      <c r="K843" s="29" t="str">
        <f t="shared" si="27"/>
        <v/>
      </c>
    </row>
    <row r="844" spans="1:11" x14ac:dyDescent="0.25">
      <c r="A844" s="15" t="str">
        <f>'Afrap. dec21-feb22'!A846</f>
        <v/>
      </c>
      <c r="B844" s="78" t="str">
        <f>IF(ISBLANK('Afrap. dec21-feb22'!B846),"",'Afrap. dec21-feb22'!B846)</f>
        <v/>
      </c>
      <c r="C844" s="78" t="str">
        <f>IF(ISBLANK('Afrap. dec21-feb22'!C846),"",'Afrap. dec21-feb22'!C846)</f>
        <v/>
      </c>
      <c r="D844" s="20">
        <f>IF('Afrap. dec21-feb22'!J846="Funktionær",0.75,0.9)</f>
        <v>0.9</v>
      </c>
      <c r="E844" s="16"/>
      <c r="J844" s="96" t="str">
        <f t="shared" si="26"/>
        <v/>
      </c>
      <c r="K844" s="29" t="str">
        <f t="shared" si="27"/>
        <v/>
      </c>
    </row>
    <row r="845" spans="1:11" x14ac:dyDescent="0.25">
      <c r="A845" s="15" t="str">
        <f>'Afrap. dec21-feb22'!A847</f>
        <v/>
      </c>
      <c r="B845" s="78" t="str">
        <f>IF(ISBLANK('Afrap. dec21-feb22'!B847),"",'Afrap. dec21-feb22'!B847)</f>
        <v/>
      </c>
      <c r="C845" s="78" t="str">
        <f>IF(ISBLANK('Afrap. dec21-feb22'!C847),"",'Afrap. dec21-feb22'!C847)</f>
        <v/>
      </c>
      <c r="D845" s="20">
        <f>IF('Afrap. dec21-feb22'!J847="Funktionær",0.75,0.9)</f>
        <v>0.9</v>
      </c>
      <c r="E845" s="16"/>
      <c r="J845" s="96" t="str">
        <f t="shared" si="26"/>
        <v/>
      </c>
      <c r="K845" s="29" t="str">
        <f t="shared" si="27"/>
        <v/>
      </c>
    </row>
    <row r="846" spans="1:11" x14ac:dyDescent="0.25">
      <c r="A846" s="15" t="str">
        <f>'Afrap. dec21-feb22'!A848</f>
        <v/>
      </c>
      <c r="B846" s="78" t="str">
        <f>IF(ISBLANK('Afrap. dec21-feb22'!B848),"",'Afrap. dec21-feb22'!B848)</f>
        <v/>
      </c>
      <c r="C846" s="78" t="str">
        <f>IF(ISBLANK('Afrap. dec21-feb22'!C848),"",'Afrap. dec21-feb22'!C848)</f>
        <v/>
      </c>
      <c r="D846" s="20">
        <f>IF('Afrap. dec21-feb22'!J848="Funktionær",0.75,0.9)</f>
        <v>0.9</v>
      </c>
      <c r="E846" s="16"/>
      <c r="J846" s="96" t="str">
        <f t="shared" si="26"/>
        <v/>
      </c>
      <c r="K846" s="29" t="str">
        <f t="shared" si="27"/>
        <v/>
      </c>
    </row>
    <row r="847" spans="1:11" x14ac:dyDescent="0.25">
      <c r="A847" s="15" t="str">
        <f>'Afrap. dec21-feb22'!A849</f>
        <v/>
      </c>
      <c r="B847" s="78" t="str">
        <f>IF(ISBLANK('Afrap. dec21-feb22'!B849),"",'Afrap. dec21-feb22'!B849)</f>
        <v/>
      </c>
      <c r="C847" s="78" t="str">
        <f>IF(ISBLANK('Afrap. dec21-feb22'!C849),"",'Afrap. dec21-feb22'!C849)</f>
        <v/>
      </c>
      <c r="D847" s="20">
        <f>IF('Afrap. dec21-feb22'!J849="Funktionær",0.75,0.9)</f>
        <v>0.9</v>
      </c>
      <c r="E847" s="16"/>
      <c r="J847" s="96" t="str">
        <f t="shared" si="26"/>
        <v/>
      </c>
      <c r="K847" s="29" t="str">
        <f t="shared" si="27"/>
        <v/>
      </c>
    </row>
    <row r="848" spans="1:11" x14ac:dyDescent="0.25">
      <c r="A848" s="15" t="str">
        <f>'Afrap. dec21-feb22'!A850</f>
        <v/>
      </c>
      <c r="B848" s="78" t="str">
        <f>IF(ISBLANK('Afrap. dec21-feb22'!B850),"",'Afrap. dec21-feb22'!B850)</f>
        <v/>
      </c>
      <c r="C848" s="78" t="str">
        <f>IF(ISBLANK('Afrap. dec21-feb22'!C850),"",'Afrap. dec21-feb22'!C850)</f>
        <v/>
      </c>
      <c r="D848" s="20">
        <f>IF('Afrap. dec21-feb22'!J850="Funktionær",0.75,0.9)</f>
        <v>0.9</v>
      </c>
      <c r="E848" s="16"/>
      <c r="J848" s="96" t="str">
        <f t="shared" si="26"/>
        <v/>
      </c>
      <c r="K848" s="29" t="str">
        <f t="shared" si="27"/>
        <v/>
      </c>
    </row>
    <row r="849" spans="1:11" x14ac:dyDescent="0.25">
      <c r="A849" s="15" t="str">
        <f>'Afrap. dec21-feb22'!A851</f>
        <v/>
      </c>
      <c r="B849" s="78" t="str">
        <f>IF(ISBLANK('Afrap. dec21-feb22'!B851),"",'Afrap. dec21-feb22'!B851)</f>
        <v/>
      </c>
      <c r="C849" s="78" t="str">
        <f>IF(ISBLANK('Afrap. dec21-feb22'!C851),"",'Afrap. dec21-feb22'!C851)</f>
        <v/>
      </c>
      <c r="D849" s="20">
        <f>IF('Afrap. dec21-feb22'!J851="Funktionær",0.75,0.9)</f>
        <v>0.9</v>
      </c>
      <c r="E849" s="16"/>
      <c r="J849" s="96" t="str">
        <f t="shared" si="26"/>
        <v/>
      </c>
      <c r="K849" s="29" t="str">
        <f t="shared" si="27"/>
        <v/>
      </c>
    </row>
    <row r="850" spans="1:11" x14ac:dyDescent="0.25">
      <c r="A850" s="15" t="str">
        <f>'Afrap. dec21-feb22'!A852</f>
        <v/>
      </c>
      <c r="B850" s="78" t="str">
        <f>IF(ISBLANK('Afrap. dec21-feb22'!B852),"",'Afrap. dec21-feb22'!B852)</f>
        <v/>
      </c>
      <c r="C850" s="78" t="str">
        <f>IF(ISBLANK('Afrap. dec21-feb22'!C852),"",'Afrap. dec21-feb22'!C852)</f>
        <v/>
      </c>
      <c r="D850" s="20">
        <f>IF('Afrap. dec21-feb22'!J852="Funktionær",0.75,0.9)</f>
        <v>0.9</v>
      </c>
      <c r="E850" s="16"/>
      <c r="J850" s="96" t="str">
        <f t="shared" si="26"/>
        <v/>
      </c>
      <c r="K850" s="29" t="str">
        <f t="shared" si="27"/>
        <v/>
      </c>
    </row>
    <row r="851" spans="1:11" x14ac:dyDescent="0.25">
      <c r="A851" s="15" t="str">
        <f>'Afrap. dec21-feb22'!A853</f>
        <v/>
      </c>
      <c r="B851" s="78" t="str">
        <f>IF(ISBLANK('Afrap. dec21-feb22'!B853),"",'Afrap. dec21-feb22'!B853)</f>
        <v/>
      </c>
      <c r="C851" s="78" t="str">
        <f>IF(ISBLANK('Afrap. dec21-feb22'!C853),"",'Afrap. dec21-feb22'!C853)</f>
        <v/>
      </c>
      <c r="D851" s="20">
        <f>IF('Afrap. dec21-feb22'!J853="Funktionær",0.75,0.9)</f>
        <v>0.9</v>
      </c>
      <c r="E851" s="16"/>
      <c r="J851" s="96" t="str">
        <f t="shared" si="26"/>
        <v/>
      </c>
      <c r="K851" s="29" t="str">
        <f t="shared" si="27"/>
        <v/>
      </c>
    </row>
    <row r="852" spans="1:11" x14ac:dyDescent="0.25">
      <c r="A852" s="15" t="str">
        <f>'Afrap. dec21-feb22'!A854</f>
        <v/>
      </c>
      <c r="B852" s="78" t="str">
        <f>IF(ISBLANK('Afrap. dec21-feb22'!B854),"",'Afrap. dec21-feb22'!B854)</f>
        <v/>
      </c>
      <c r="C852" s="78" t="str">
        <f>IF(ISBLANK('Afrap. dec21-feb22'!C854),"",'Afrap. dec21-feb22'!C854)</f>
        <v/>
      </c>
      <c r="D852" s="20">
        <f>IF('Afrap. dec21-feb22'!J854="Funktionær",0.75,0.9)</f>
        <v>0.9</v>
      </c>
      <c r="E852" s="16"/>
      <c r="J852" s="96" t="str">
        <f t="shared" si="26"/>
        <v/>
      </c>
      <c r="K852" s="29" t="str">
        <f t="shared" si="27"/>
        <v/>
      </c>
    </row>
    <row r="853" spans="1:11" x14ac:dyDescent="0.25">
      <c r="A853" s="15" t="str">
        <f>'Afrap. dec21-feb22'!A855</f>
        <v/>
      </c>
      <c r="B853" s="78" t="str">
        <f>IF(ISBLANK('Afrap. dec21-feb22'!B855),"",'Afrap. dec21-feb22'!B855)</f>
        <v/>
      </c>
      <c r="C853" s="78" t="str">
        <f>IF(ISBLANK('Afrap. dec21-feb22'!C855),"",'Afrap. dec21-feb22'!C855)</f>
        <v/>
      </c>
      <c r="D853" s="20">
        <f>IF('Afrap. dec21-feb22'!J855="Funktionær",0.75,0.9)</f>
        <v>0.9</v>
      </c>
      <c r="E853" s="16"/>
      <c r="J853" s="96" t="str">
        <f t="shared" si="26"/>
        <v/>
      </c>
      <c r="K853" s="29" t="str">
        <f t="shared" si="27"/>
        <v/>
      </c>
    </row>
    <row r="854" spans="1:11" x14ac:dyDescent="0.25">
      <c r="A854" s="15" t="str">
        <f>'Afrap. dec21-feb22'!A856</f>
        <v/>
      </c>
      <c r="B854" s="78" t="str">
        <f>IF(ISBLANK('Afrap. dec21-feb22'!B856),"",'Afrap. dec21-feb22'!B856)</f>
        <v/>
      </c>
      <c r="C854" s="78" t="str">
        <f>IF(ISBLANK('Afrap. dec21-feb22'!C856),"",'Afrap. dec21-feb22'!C856)</f>
        <v/>
      </c>
      <c r="D854" s="20">
        <f>IF('Afrap. dec21-feb22'!J856="Funktionær",0.75,0.9)</f>
        <v>0.9</v>
      </c>
      <c r="E854" s="16"/>
      <c r="J854" s="96" t="str">
        <f t="shared" si="26"/>
        <v/>
      </c>
      <c r="K854" s="29" t="str">
        <f t="shared" si="27"/>
        <v/>
      </c>
    </row>
    <row r="855" spans="1:11" x14ac:dyDescent="0.25">
      <c r="A855" s="15" t="str">
        <f>'Afrap. dec21-feb22'!A857</f>
        <v/>
      </c>
      <c r="B855" s="78" t="str">
        <f>IF(ISBLANK('Afrap. dec21-feb22'!B857),"",'Afrap. dec21-feb22'!B857)</f>
        <v/>
      </c>
      <c r="C855" s="78" t="str">
        <f>IF(ISBLANK('Afrap. dec21-feb22'!C857),"",'Afrap. dec21-feb22'!C857)</f>
        <v/>
      </c>
      <c r="D855" s="20">
        <f>IF('Afrap. dec21-feb22'!J857="Funktionær",0.75,0.9)</f>
        <v>0.9</v>
      </c>
      <c r="E855" s="16"/>
      <c r="J855" s="96" t="str">
        <f t="shared" si="26"/>
        <v/>
      </c>
      <c r="K855" s="29" t="str">
        <f t="shared" si="27"/>
        <v/>
      </c>
    </row>
    <row r="856" spans="1:11" x14ac:dyDescent="0.25">
      <c r="A856" s="15" t="str">
        <f>'Afrap. dec21-feb22'!A858</f>
        <v/>
      </c>
      <c r="B856" s="78" t="str">
        <f>IF(ISBLANK('Afrap. dec21-feb22'!B858),"",'Afrap. dec21-feb22'!B858)</f>
        <v/>
      </c>
      <c r="C856" s="78" t="str">
        <f>IF(ISBLANK('Afrap. dec21-feb22'!C858),"",'Afrap. dec21-feb22'!C858)</f>
        <v/>
      </c>
      <c r="D856" s="20">
        <f>IF('Afrap. dec21-feb22'!J858="Funktionær",0.75,0.9)</f>
        <v>0.9</v>
      </c>
      <c r="E856" s="16"/>
      <c r="J856" s="96" t="str">
        <f t="shared" si="26"/>
        <v/>
      </c>
      <c r="K856" s="29" t="str">
        <f t="shared" si="27"/>
        <v/>
      </c>
    </row>
    <row r="857" spans="1:11" x14ac:dyDescent="0.25">
      <c r="A857" s="15" t="str">
        <f>'Afrap. dec21-feb22'!A859</f>
        <v/>
      </c>
      <c r="B857" s="78" t="str">
        <f>IF(ISBLANK('Afrap. dec21-feb22'!B859),"",'Afrap. dec21-feb22'!B859)</f>
        <v/>
      </c>
      <c r="C857" s="78" t="str">
        <f>IF(ISBLANK('Afrap. dec21-feb22'!C859),"",'Afrap. dec21-feb22'!C859)</f>
        <v/>
      </c>
      <c r="D857" s="20">
        <f>IF('Afrap. dec21-feb22'!J859="Funktionær",0.75,0.9)</f>
        <v>0.9</v>
      </c>
      <c r="E857" s="16"/>
      <c r="J857" s="96" t="str">
        <f t="shared" si="26"/>
        <v/>
      </c>
      <c r="K857" s="29" t="str">
        <f t="shared" si="27"/>
        <v/>
      </c>
    </row>
    <row r="858" spans="1:11" x14ac:dyDescent="0.25">
      <c r="A858" s="15" t="str">
        <f>'Afrap. dec21-feb22'!A860</f>
        <v/>
      </c>
      <c r="B858" s="78" t="str">
        <f>IF(ISBLANK('Afrap. dec21-feb22'!B860),"",'Afrap. dec21-feb22'!B860)</f>
        <v/>
      </c>
      <c r="C858" s="78" t="str">
        <f>IF(ISBLANK('Afrap. dec21-feb22'!C860),"",'Afrap. dec21-feb22'!C860)</f>
        <v/>
      </c>
      <c r="D858" s="20">
        <f>IF('Afrap. dec21-feb22'!J860="Funktionær",0.75,0.9)</f>
        <v>0.9</v>
      </c>
      <c r="E858" s="16"/>
      <c r="J858" s="96" t="str">
        <f t="shared" si="26"/>
        <v/>
      </c>
      <c r="K858" s="29" t="str">
        <f t="shared" si="27"/>
        <v/>
      </c>
    </row>
    <row r="859" spans="1:11" x14ac:dyDescent="0.25">
      <c r="A859" s="15" t="str">
        <f>'Afrap. dec21-feb22'!A861</f>
        <v/>
      </c>
      <c r="B859" s="78" t="str">
        <f>IF(ISBLANK('Afrap. dec21-feb22'!B861),"",'Afrap. dec21-feb22'!B861)</f>
        <v/>
      </c>
      <c r="C859" s="78" t="str">
        <f>IF(ISBLANK('Afrap. dec21-feb22'!C861),"",'Afrap. dec21-feb22'!C861)</f>
        <v/>
      </c>
      <c r="D859" s="20">
        <f>IF('Afrap. dec21-feb22'!J861="Funktionær",0.75,0.9)</f>
        <v>0.9</v>
      </c>
      <c r="E859" s="16"/>
      <c r="J859" s="96" t="str">
        <f t="shared" si="26"/>
        <v/>
      </c>
      <c r="K859" s="29" t="str">
        <f t="shared" si="27"/>
        <v/>
      </c>
    </row>
    <row r="860" spans="1:11" x14ac:dyDescent="0.25">
      <c r="A860" s="15" t="str">
        <f>'Afrap. dec21-feb22'!A862</f>
        <v/>
      </c>
      <c r="B860" s="78" t="str">
        <f>IF(ISBLANK('Afrap. dec21-feb22'!B862),"",'Afrap. dec21-feb22'!B862)</f>
        <v/>
      </c>
      <c r="C860" s="78" t="str">
        <f>IF(ISBLANK('Afrap. dec21-feb22'!C862),"",'Afrap. dec21-feb22'!C862)</f>
        <v/>
      </c>
      <c r="D860" s="20">
        <f>IF('Afrap. dec21-feb22'!J862="Funktionær",0.75,0.9)</f>
        <v>0.9</v>
      </c>
      <c r="E860" s="16"/>
      <c r="J860" s="96" t="str">
        <f t="shared" si="26"/>
        <v/>
      </c>
      <c r="K860" s="29" t="str">
        <f t="shared" si="27"/>
        <v/>
      </c>
    </row>
    <row r="861" spans="1:11" x14ac:dyDescent="0.25">
      <c r="A861" s="15" t="str">
        <f>'Afrap. dec21-feb22'!A863</f>
        <v/>
      </c>
      <c r="B861" s="78" t="str">
        <f>IF(ISBLANK('Afrap. dec21-feb22'!B863),"",'Afrap. dec21-feb22'!B863)</f>
        <v/>
      </c>
      <c r="C861" s="78" t="str">
        <f>IF(ISBLANK('Afrap. dec21-feb22'!C863),"",'Afrap. dec21-feb22'!C863)</f>
        <v/>
      </c>
      <c r="D861" s="20">
        <f>IF('Afrap. dec21-feb22'!J863="Funktionær",0.75,0.9)</f>
        <v>0.9</v>
      </c>
      <c r="E861" s="16"/>
      <c r="J861" s="96" t="str">
        <f t="shared" si="26"/>
        <v/>
      </c>
      <c r="K861" s="29" t="str">
        <f t="shared" si="27"/>
        <v/>
      </c>
    </row>
    <row r="862" spans="1:11" x14ac:dyDescent="0.25">
      <c r="A862" s="15" t="str">
        <f>'Afrap. dec21-feb22'!A864</f>
        <v/>
      </c>
      <c r="B862" s="78" t="str">
        <f>IF(ISBLANK('Afrap. dec21-feb22'!B864),"",'Afrap. dec21-feb22'!B864)</f>
        <v/>
      </c>
      <c r="C862" s="78" t="str">
        <f>IF(ISBLANK('Afrap. dec21-feb22'!C864),"",'Afrap. dec21-feb22'!C864)</f>
        <v/>
      </c>
      <c r="D862" s="20">
        <f>IF('Afrap. dec21-feb22'!J864="Funktionær",0.75,0.9)</f>
        <v>0.9</v>
      </c>
      <c r="E862" s="16"/>
      <c r="J862" s="96" t="str">
        <f t="shared" si="26"/>
        <v/>
      </c>
      <c r="K862" s="29" t="str">
        <f t="shared" si="27"/>
        <v/>
      </c>
    </row>
    <row r="863" spans="1:11" x14ac:dyDescent="0.25">
      <c r="A863" s="15" t="str">
        <f>'Afrap. dec21-feb22'!A865</f>
        <v/>
      </c>
      <c r="B863" s="78" t="str">
        <f>IF(ISBLANK('Afrap. dec21-feb22'!B865),"",'Afrap. dec21-feb22'!B865)</f>
        <v/>
      </c>
      <c r="C863" s="78" t="str">
        <f>IF(ISBLANK('Afrap. dec21-feb22'!C865),"",'Afrap. dec21-feb22'!C865)</f>
        <v/>
      </c>
      <c r="D863" s="20">
        <f>IF('Afrap. dec21-feb22'!J865="Funktionær",0.75,0.9)</f>
        <v>0.9</v>
      </c>
      <c r="E863" s="16"/>
      <c r="J863" s="96" t="str">
        <f t="shared" si="26"/>
        <v/>
      </c>
      <c r="K863" s="29" t="str">
        <f t="shared" si="27"/>
        <v/>
      </c>
    </row>
    <row r="864" spans="1:11" x14ac:dyDescent="0.25">
      <c r="A864" s="15" t="str">
        <f>'Afrap. dec21-feb22'!A866</f>
        <v/>
      </c>
      <c r="B864" s="78" t="str">
        <f>IF(ISBLANK('Afrap. dec21-feb22'!B866),"",'Afrap. dec21-feb22'!B866)</f>
        <v/>
      </c>
      <c r="C864" s="78" t="str">
        <f>IF(ISBLANK('Afrap. dec21-feb22'!C866),"",'Afrap. dec21-feb22'!C866)</f>
        <v/>
      </c>
      <c r="D864" s="20">
        <f>IF('Afrap. dec21-feb22'!J866="Funktionær",0.75,0.9)</f>
        <v>0.9</v>
      </c>
      <c r="E864" s="16"/>
      <c r="J864" s="96" t="str">
        <f t="shared" si="26"/>
        <v/>
      </c>
      <c r="K864" s="29" t="str">
        <f t="shared" si="27"/>
        <v/>
      </c>
    </row>
    <row r="865" spans="1:11" x14ac:dyDescent="0.25">
      <c r="A865" s="15" t="str">
        <f>'Afrap. dec21-feb22'!A867</f>
        <v/>
      </c>
      <c r="B865" s="78" t="str">
        <f>IF(ISBLANK('Afrap. dec21-feb22'!B867),"",'Afrap. dec21-feb22'!B867)</f>
        <v/>
      </c>
      <c r="C865" s="78" t="str">
        <f>IF(ISBLANK('Afrap. dec21-feb22'!C867),"",'Afrap. dec21-feb22'!C867)</f>
        <v/>
      </c>
      <c r="D865" s="20">
        <f>IF('Afrap. dec21-feb22'!J867="Funktionær",0.75,0.9)</f>
        <v>0.9</v>
      </c>
      <c r="E865" s="16"/>
      <c r="J865" s="96" t="str">
        <f t="shared" si="26"/>
        <v/>
      </c>
      <c r="K865" s="29" t="str">
        <f t="shared" si="27"/>
        <v/>
      </c>
    </row>
    <row r="866" spans="1:11" x14ac:dyDescent="0.25">
      <c r="A866" s="15" t="str">
        <f>'Afrap. dec21-feb22'!A868</f>
        <v/>
      </c>
      <c r="B866" s="78" t="str">
        <f>IF(ISBLANK('Afrap. dec21-feb22'!B868),"",'Afrap. dec21-feb22'!B868)</f>
        <v/>
      </c>
      <c r="C866" s="78" t="str">
        <f>IF(ISBLANK('Afrap. dec21-feb22'!C868),"",'Afrap. dec21-feb22'!C868)</f>
        <v/>
      </c>
      <c r="D866" s="20">
        <f>IF('Afrap. dec21-feb22'!J868="Funktionær",0.75,0.9)</f>
        <v>0.9</v>
      </c>
      <c r="E866" s="16"/>
      <c r="J866" s="96" t="str">
        <f t="shared" si="26"/>
        <v/>
      </c>
      <c r="K866" s="29" t="str">
        <f t="shared" si="27"/>
        <v/>
      </c>
    </row>
    <row r="867" spans="1:11" x14ac:dyDescent="0.25">
      <c r="A867" s="15" t="str">
        <f>'Afrap. dec21-feb22'!A869</f>
        <v/>
      </c>
      <c r="B867" s="78" t="str">
        <f>IF(ISBLANK('Afrap. dec21-feb22'!B869),"",'Afrap. dec21-feb22'!B869)</f>
        <v/>
      </c>
      <c r="C867" s="78" t="str">
        <f>IF(ISBLANK('Afrap. dec21-feb22'!C869),"",'Afrap. dec21-feb22'!C869)</f>
        <v/>
      </c>
      <c r="D867" s="20">
        <f>IF('Afrap. dec21-feb22'!J869="Funktionær",0.75,0.9)</f>
        <v>0.9</v>
      </c>
      <c r="E867" s="16"/>
      <c r="J867" s="96" t="str">
        <f t="shared" si="26"/>
        <v/>
      </c>
      <c r="K867" s="29" t="str">
        <f t="shared" si="27"/>
        <v/>
      </c>
    </row>
    <row r="868" spans="1:11" x14ac:dyDescent="0.25">
      <c r="A868" s="15" t="str">
        <f>'Afrap. dec21-feb22'!A870</f>
        <v/>
      </c>
      <c r="B868" s="78" t="str">
        <f>IF(ISBLANK('Afrap. dec21-feb22'!B870),"",'Afrap. dec21-feb22'!B870)</f>
        <v/>
      </c>
      <c r="C868" s="78" t="str">
        <f>IF(ISBLANK('Afrap. dec21-feb22'!C870),"",'Afrap. dec21-feb22'!C870)</f>
        <v/>
      </c>
      <c r="D868" s="20">
        <f>IF('Afrap. dec21-feb22'!J870="Funktionær",0.75,0.9)</f>
        <v>0.9</v>
      </c>
      <c r="E868" s="16"/>
      <c r="J868" s="96" t="str">
        <f t="shared" si="26"/>
        <v/>
      </c>
      <c r="K868" s="29" t="str">
        <f t="shared" si="27"/>
        <v/>
      </c>
    </row>
    <row r="869" spans="1:11" x14ac:dyDescent="0.25">
      <c r="A869" s="15" t="str">
        <f>'Afrap. dec21-feb22'!A871</f>
        <v/>
      </c>
      <c r="B869" s="78" t="str">
        <f>IF(ISBLANK('Afrap. dec21-feb22'!B871),"",'Afrap. dec21-feb22'!B871)</f>
        <v/>
      </c>
      <c r="C869" s="78" t="str">
        <f>IF(ISBLANK('Afrap. dec21-feb22'!C871),"",'Afrap. dec21-feb22'!C871)</f>
        <v/>
      </c>
      <c r="D869" s="20">
        <f>IF('Afrap. dec21-feb22'!J871="Funktionær",0.75,0.9)</f>
        <v>0.9</v>
      </c>
      <c r="E869" s="16"/>
      <c r="J869" s="96" t="str">
        <f t="shared" si="26"/>
        <v/>
      </c>
      <c r="K869" s="29" t="str">
        <f t="shared" si="27"/>
        <v/>
      </c>
    </row>
    <row r="870" spans="1:11" x14ac:dyDescent="0.25">
      <c r="A870" s="15" t="str">
        <f>'Afrap. dec21-feb22'!A872</f>
        <v/>
      </c>
      <c r="B870" s="78" t="str">
        <f>IF(ISBLANK('Afrap. dec21-feb22'!B872),"",'Afrap. dec21-feb22'!B872)</f>
        <v/>
      </c>
      <c r="C870" s="78" t="str">
        <f>IF(ISBLANK('Afrap. dec21-feb22'!C872),"",'Afrap. dec21-feb22'!C872)</f>
        <v/>
      </c>
      <c r="D870" s="20">
        <f>IF('Afrap. dec21-feb22'!J872="Funktionær",0.75,0.9)</f>
        <v>0.9</v>
      </c>
      <c r="E870" s="16"/>
      <c r="J870" s="96" t="str">
        <f t="shared" si="26"/>
        <v/>
      </c>
      <c r="K870" s="29" t="str">
        <f t="shared" si="27"/>
        <v/>
      </c>
    </row>
    <row r="871" spans="1:11" x14ac:dyDescent="0.25">
      <c r="A871" s="15" t="str">
        <f>'Afrap. dec21-feb22'!A873</f>
        <v/>
      </c>
      <c r="B871" s="78" t="str">
        <f>IF(ISBLANK('Afrap. dec21-feb22'!B873),"",'Afrap. dec21-feb22'!B873)</f>
        <v/>
      </c>
      <c r="C871" s="78" t="str">
        <f>IF(ISBLANK('Afrap. dec21-feb22'!C873),"",'Afrap. dec21-feb22'!C873)</f>
        <v/>
      </c>
      <c r="D871" s="20">
        <f>IF('Afrap. dec21-feb22'!J873="Funktionær",0.75,0.9)</f>
        <v>0.9</v>
      </c>
      <c r="E871" s="16"/>
      <c r="J871" s="96" t="str">
        <f t="shared" si="26"/>
        <v/>
      </c>
      <c r="K871" s="29" t="str">
        <f t="shared" si="27"/>
        <v/>
      </c>
    </row>
    <row r="872" spans="1:11" x14ac:dyDescent="0.25">
      <c r="A872" s="15" t="str">
        <f>'Afrap. dec21-feb22'!A874</f>
        <v/>
      </c>
      <c r="B872" s="78" t="str">
        <f>IF(ISBLANK('Afrap. dec21-feb22'!B874),"",'Afrap. dec21-feb22'!B874)</f>
        <v/>
      </c>
      <c r="C872" s="78" t="str">
        <f>IF(ISBLANK('Afrap. dec21-feb22'!C874),"",'Afrap. dec21-feb22'!C874)</f>
        <v/>
      </c>
      <c r="D872" s="20">
        <f>IF('Afrap. dec21-feb22'!J874="Funktionær",0.75,0.9)</f>
        <v>0.9</v>
      </c>
      <c r="E872" s="16"/>
      <c r="J872" s="96" t="str">
        <f t="shared" si="26"/>
        <v/>
      </c>
      <c r="K872" s="29" t="str">
        <f t="shared" si="27"/>
        <v/>
      </c>
    </row>
    <row r="873" spans="1:11" x14ac:dyDescent="0.25">
      <c r="A873" s="15" t="str">
        <f>'Afrap. dec21-feb22'!A875</f>
        <v/>
      </c>
      <c r="B873" s="78" t="str">
        <f>IF(ISBLANK('Afrap. dec21-feb22'!B875),"",'Afrap. dec21-feb22'!B875)</f>
        <v/>
      </c>
      <c r="C873" s="78" t="str">
        <f>IF(ISBLANK('Afrap. dec21-feb22'!C875),"",'Afrap. dec21-feb22'!C875)</f>
        <v/>
      </c>
      <c r="D873" s="20">
        <f>IF('Afrap. dec21-feb22'!J875="Funktionær",0.75,0.9)</f>
        <v>0.9</v>
      </c>
      <c r="E873" s="16"/>
      <c r="J873" s="96" t="str">
        <f t="shared" si="26"/>
        <v/>
      </c>
      <c r="K873" s="29" t="str">
        <f t="shared" si="27"/>
        <v/>
      </c>
    </row>
    <row r="874" spans="1:11" x14ac:dyDescent="0.25">
      <c r="A874" s="15" t="str">
        <f>'Afrap. dec21-feb22'!A876</f>
        <v/>
      </c>
      <c r="B874" s="78" t="str">
        <f>IF(ISBLANK('Afrap. dec21-feb22'!B876),"",'Afrap. dec21-feb22'!B876)</f>
        <v/>
      </c>
      <c r="C874" s="78" t="str">
        <f>IF(ISBLANK('Afrap. dec21-feb22'!C876),"",'Afrap. dec21-feb22'!C876)</f>
        <v/>
      </c>
      <c r="D874" s="20">
        <f>IF('Afrap. dec21-feb22'!J876="Funktionær",0.75,0.9)</f>
        <v>0.9</v>
      </c>
      <c r="E874" s="16"/>
      <c r="J874" s="96" t="str">
        <f t="shared" si="26"/>
        <v/>
      </c>
      <c r="K874" s="29" t="str">
        <f t="shared" si="27"/>
        <v/>
      </c>
    </row>
    <row r="875" spans="1:11" x14ac:dyDescent="0.25">
      <c r="A875" s="15" t="str">
        <f>'Afrap. dec21-feb22'!A877</f>
        <v/>
      </c>
      <c r="B875" s="78" t="str">
        <f>IF(ISBLANK('Afrap. dec21-feb22'!B877),"",'Afrap. dec21-feb22'!B877)</f>
        <v/>
      </c>
      <c r="C875" s="78" t="str">
        <f>IF(ISBLANK('Afrap. dec21-feb22'!C877),"",'Afrap. dec21-feb22'!C877)</f>
        <v/>
      </c>
      <c r="D875" s="20">
        <f>IF('Afrap. dec21-feb22'!J877="Funktionær",0.75,0.9)</f>
        <v>0.9</v>
      </c>
      <c r="E875" s="16"/>
      <c r="J875" s="96" t="str">
        <f t="shared" si="26"/>
        <v/>
      </c>
      <c r="K875" s="29" t="str">
        <f t="shared" si="27"/>
        <v/>
      </c>
    </row>
    <row r="876" spans="1:11" x14ac:dyDescent="0.25">
      <c r="A876" s="15" t="str">
        <f>'Afrap. dec21-feb22'!A878</f>
        <v/>
      </c>
      <c r="B876" s="78" t="str">
        <f>IF(ISBLANK('Afrap. dec21-feb22'!B878),"",'Afrap. dec21-feb22'!B878)</f>
        <v/>
      </c>
      <c r="C876" s="78" t="str">
        <f>IF(ISBLANK('Afrap. dec21-feb22'!C878),"",'Afrap. dec21-feb22'!C878)</f>
        <v/>
      </c>
      <c r="D876" s="20">
        <f>IF('Afrap. dec21-feb22'!J878="Funktionær",0.75,0.9)</f>
        <v>0.9</v>
      </c>
      <c r="E876" s="16"/>
      <c r="J876" s="96" t="str">
        <f t="shared" si="26"/>
        <v/>
      </c>
      <c r="K876" s="29" t="str">
        <f t="shared" si="27"/>
        <v/>
      </c>
    </row>
    <row r="877" spans="1:11" x14ac:dyDescent="0.25">
      <c r="A877" s="15" t="str">
        <f>'Afrap. dec21-feb22'!A879</f>
        <v/>
      </c>
      <c r="B877" s="78" t="str">
        <f>IF(ISBLANK('Afrap. dec21-feb22'!B879),"",'Afrap. dec21-feb22'!B879)</f>
        <v/>
      </c>
      <c r="C877" s="78" t="str">
        <f>IF(ISBLANK('Afrap. dec21-feb22'!C879),"",'Afrap. dec21-feb22'!C879)</f>
        <v/>
      </c>
      <c r="D877" s="20">
        <f>IF('Afrap. dec21-feb22'!J879="Funktionær",0.75,0.9)</f>
        <v>0.9</v>
      </c>
      <c r="E877" s="16"/>
      <c r="J877" s="96" t="str">
        <f t="shared" si="26"/>
        <v/>
      </c>
      <c r="K877" s="29" t="str">
        <f t="shared" si="27"/>
        <v/>
      </c>
    </row>
    <row r="878" spans="1:11" x14ac:dyDescent="0.25">
      <c r="A878" s="15" t="str">
        <f>'Afrap. dec21-feb22'!A880</f>
        <v/>
      </c>
      <c r="B878" s="78" t="str">
        <f>IF(ISBLANK('Afrap. dec21-feb22'!B880),"",'Afrap. dec21-feb22'!B880)</f>
        <v/>
      </c>
      <c r="C878" s="78" t="str">
        <f>IF(ISBLANK('Afrap. dec21-feb22'!C880),"",'Afrap. dec21-feb22'!C880)</f>
        <v/>
      </c>
      <c r="D878" s="20">
        <f>IF('Afrap. dec21-feb22'!J880="Funktionær",0.75,0.9)</f>
        <v>0.9</v>
      </c>
      <c r="E878" s="16"/>
      <c r="J878" s="96" t="str">
        <f t="shared" si="26"/>
        <v/>
      </c>
      <c r="K878" s="29" t="str">
        <f t="shared" si="27"/>
        <v/>
      </c>
    </row>
    <row r="879" spans="1:11" x14ac:dyDescent="0.25">
      <c r="A879" s="15" t="str">
        <f>'Afrap. dec21-feb22'!A881</f>
        <v/>
      </c>
      <c r="B879" s="78" t="str">
        <f>IF(ISBLANK('Afrap. dec21-feb22'!B881),"",'Afrap. dec21-feb22'!B881)</f>
        <v/>
      </c>
      <c r="C879" s="78" t="str">
        <f>IF(ISBLANK('Afrap. dec21-feb22'!C881),"",'Afrap. dec21-feb22'!C881)</f>
        <v/>
      </c>
      <c r="D879" s="20">
        <f>IF('Afrap. dec21-feb22'!J881="Funktionær",0.75,0.9)</f>
        <v>0.9</v>
      </c>
      <c r="E879" s="16"/>
      <c r="J879" s="96" t="str">
        <f t="shared" si="26"/>
        <v/>
      </c>
      <c r="K879" s="29" t="str">
        <f t="shared" si="27"/>
        <v/>
      </c>
    </row>
    <row r="880" spans="1:11" x14ac:dyDescent="0.25">
      <c r="A880" s="15" t="str">
        <f>'Afrap. dec21-feb22'!A882</f>
        <v/>
      </c>
      <c r="B880" s="78" t="str">
        <f>IF(ISBLANK('Afrap. dec21-feb22'!B882),"",'Afrap. dec21-feb22'!B882)</f>
        <v/>
      </c>
      <c r="C880" s="78" t="str">
        <f>IF(ISBLANK('Afrap. dec21-feb22'!C882),"",'Afrap. dec21-feb22'!C882)</f>
        <v/>
      </c>
      <c r="D880" s="20">
        <f>IF('Afrap. dec21-feb22'!J882="Funktionær",0.75,0.9)</f>
        <v>0.9</v>
      </c>
      <c r="E880" s="16"/>
      <c r="J880" s="96" t="str">
        <f t="shared" si="26"/>
        <v/>
      </c>
      <c r="K880" s="29" t="str">
        <f t="shared" si="27"/>
        <v/>
      </c>
    </row>
    <row r="881" spans="1:11" x14ac:dyDescent="0.25">
      <c r="A881" s="15" t="str">
        <f>'Afrap. dec21-feb22'!A883</f>
        <v/>
      </c>
      <c r="B881" s="78" t="str">
        <f>IF(ISBLANK('Afrap. dec21-feb22'!B883),"",'Afrap. dec21-feb22'!B883)</f>
        <v/>
      </c>
      <c r="C881" s="78" t="str">
        <f>IF(ISBLANK('Afrap. dec21-feb22'!C883),"",'Afrap. dec21-feb22'!C883)</f>
        <v/>
      </c>
      <c r="D881" s="20">
        <f>IF('Afrap. dec21-feb22'!J883="Funktionær",0.75,0.9)</f>
        <v>0.9</v>
      </c>
      <c r="E881" s="16"/>
      <c r="J881" s="96" t="str">
        <f t="shared" si="26"/>
        <v/>
      </c>
      <c r="K881" s="29" t="str">
        <f t="shared" si="27"/>
        <v/>
      </c>
    </row>
    <row r="882" spans="1:11" x14ac:dyDescent="0.25">
      <c r="A882" s="15" t="str">
        <f>'Afrap. dec21-feb22'!A884</f>
        <v/>
      </c>
      <c r="B882" s="78" t="str">
        <f>IF(ISBLANK('Afrap. dec21-feb22'!B884),"",'Afrap. dec21-feb22'!B884)</f>
        <v/>
      </c>
      <c r="C882" s="78" t="str">
        <f>IF(ISBLANK('Afrap. dec21-feb22'!C884),"",'Afrap. dec21-feb22'!C884)</f>
        <v/>
      </c>
      <c r="D882" s="20">
        <f>IF('Afrap. dec21-feb22'!J884="Funktionær",0.75,0.9)</f>
        <v>0.9</v>
      </c>
      <c r="E882" s="16"/>
      <c r="J882" s="96" t="str">
        <f t="shared" si="26"/>
        <v/>
      </c>
      <c r="K882" s="29" t="str">
        <f t="shared" si="27"/>
        <v/>
      </c>
    </row>
    <row r="883" spans="1:11" x14ac:dyDescent="0.25">
      <c r="A883" s="15" t="str">
        <f>'Afrap. dec21-feb22'!A885</f>
        <v/>
      </c>
      <c r="B883" s="78" t="str">
        <f>IF(ISBLANK('Afrap. dec21-feb22'!B885),"",'Afrap. dec21-feb22'!B885)</f>
        <v/>
      </c>
      <c r="C883" s="78" t="str">
        <f>IF(ISBLANK('Afrap. dec21-feb22'!C885),"",'Afrap. dec21-feb22'!C885)</f>
        <v/>
      </c>
      <c r="D883" s="20">
        <f>IF('Afrap. dec21-feb22'!J885="Funktionær",0.75,0.9)</f>
        <v>0.9</v>
      </c>
      <c r="E883" s="16"/>
      <c r="J883" s="96" t="str">
        <f t="shared" si="26"/>
        <v/>
      </c>
      <c r="K883" s="29" t="str">
        <f t="shared" si="27"/>
        <v/>
      </c>
    </row>
    <row r="884" spans="1:11" x14ac:dyDescent="0.25">
      <c r="A884" s="15" t="str">
        <f>'Afrap. dec21-feb22'!A886</f>
        <v/>
      </c>
      <c r="B884" s="78" t="str">
        <f>IF(ISBLANK('Afrap. dec21-feb22'!B886),"",'Afrap. dec21-feb22'!B886)</f>
        <v/>
      </c>
      <c r="C884" s="78" t="str">
        <f>IF(ISBLANK('Afrap. dec21-feb22'!C886),"",'Afrap. dec21-feb22'!C886)</f>
        <v/>
      </c>
      <c r="D884" s="20">
        <f>IF('Afrap. dec21-feb22'!J886="Funktionær",0.75,0.9)</f>
        <v>0.9</v>
      </c>
      <c r="E884" s="16"/>
      <c r="J884" s="96" t="str">
        <f t="shared" si="26"/>
        <v/>
      </c>
      <c r="K884" s="29" t="str">
        <f t="shared" si="27"/>
        <v/>
      </c>
    </row>
    <row r="885" spans="1:11" x14ac:dyDescent="0.25">
      <c r="A885" s="15" t="str">
        <f>'Afrap. dec21-feb22'!A887</f>
        <v/>
      </c>
      <c r="B885" s="78" t="str">
        <f>IF(ISBLANK('Afrap. dec21-feb22'!B887),"",'Afrap. dec21-feb22'!B887)</f>
        <v/>
      </c>
      <c r="C885" s="78" t="str">
        <f>IF(ISBLANK('Afrap. dec21-feb22'!C887),"",'Afrap. dec21-feb22'!C887)</f>
        <v/>
      </c>
      <c r="D885" s="20">
        <f>IF('Afrap. dec21-feb22'!J887="Funktionær",0.75,0.9)</f>
        <v>0.9</v>
      </c>
      <c r="E885" s="16"/>
      <c r="J885" s="96" t="str">
        <f t="shared" si="26"/>
        <v/>
      </c>
      <c r="K885" s="29" t="str">
        <f t="shared" si="27"/>
        <v/>
      </c>
    </row>
    <row r="886" spans="1:11" x14ac:dyDescent="0.25">
      <c r="A886" s="15" t="str">
        <f>'Afrap. dec21-feb22'!A888</f>
        <v/>
      </c>
      <c r="B886" s="78" t="str">
        <f>IF(ISBLANK('Afrap. dec21-feb22'!B888),"",'Afrap. dec21-feb22'!B888)</f>
        <v/>
      </c>
      <c r="C886" s="78" t="str">
        <f>IF(ISBLANK('Afrap. dec21-feb22'!C888),"",'Afrap. dec21-feb22'!C888)</f>
        <v/>
      </c>
      <c r="D886" s="20">
        <f>IF('Afrap. dec21-feb22'!J888="Funktionær",0.75,0.9)</f>
        <v>0.9</v>
      </c>
      <c r="E886" s="16"/>
      <c r="J886" s="96" t="str">
        <f t="shared" si="26"/>
        <v/>
      </c>
      <c r="K886" s="29" t="str">
        <f t="shared" si="27"/>
        <v/>
      </c>
    </row>
    <row r="887" spans="1:11" x14ac:dyDescent="0.25">
      <c r="A887" s="15" t="str">
        <f>'Afrap. dec21-feb22'!A889</f>
        <v/>
      </c>
      <c r="B887" s="78" t="str">
        <f>IF(ISBLANK('Afrap. dec21-feb22'!B889),"",'Afrap. dec21-feb22'!B889)</f>
        <v/>
      </c>
      <c r="C887" s="78" t="str">
        <f>IF(ISBLANK('Afrap. dec21-feb22'!C889),"",'Afrap. dec21-feb22'!C889)</f>
        <v/>
      </c>
      <c r="D887" s="20">
        <f>IF('Afrap. dec21-feb22'!J889="Funktionær",0.75,0.9)</f>
        <v>0.9</v>
      </c>
      <c r="E887" s="16"/>
      <c r="J887" s="96" t="str">
        <f t="shared" si="26"/>
        <v/>
      </c>
      <c r="K887" s="29" t="str">
        <f t="shared" si="27"/>
        <v/>
      </c>
    </row>
    <row r="888" spans="1:11" x14ac:dyDescent="0.25">
      <c r="A888" s="15" t="str">
        <f>'Afrap. dec21-feb22'!A890</f>
        <v/>
      </c>
      <c r="B888" s="78" t="str">
        <f>IF(ISBLANK('Afrap. dec21-feb22'!B890),"",'Afrap. dec21-feb22'!B890)</f>
        <v/>
      </c>
      <c r="C888" s="78" t="str">
        <f>IF(ISBLANK('Afrap. dec21-feb22'!C890),"",'Afrap. dec21-feb22'!C890)</f>
        <v/>
      </c>
      <c r="D888" s="20">
        <f>IF('Afrap. dec21-feb22'!J890="Funktionær",0.75,0.9)</f>
        <v>0.9</v>
      </c>
      <c r="E888" s="16"/>
      <c r="J888" s="96" t="str">
        <f t="shared" si="26"/>
        <v/>
      </c>
      <c r="K888" s="29" t="str">
        <f t="shared" si="27"/>
        <v/>
      </c>
    </row>
    <row r="889" spans="1:11" x14ac:dyDescent="0.25">
      <c r="A889" s="15" t="str">
        <f>'Afrap. dec21-feb22'!A891</f>
        <v/>
      </c>
      <c r="B889" s="78" t="str">
        <f>IF(ISBLANK('Afrap. dec21-feb22'!B891),"",'Afrap. dec21-feb22'!B891)</f>
        <v/>
      </c>
      <c r="C889" s="78" t="str">
        <f>IF(ISBLANK('Afrap. dec21-feb22'!C891),"",'Afrap. dec21-feb22'!C891)</f>
        <v/>
      </c>
      <c r="D889" s="20">
        <f>IF('Afrap. dec21-feb22'!J891="Funktionær",0.75,0.9)</f>
        <v>0.9</v>
      </c>
      <c r="E889" s="16"/>
      <c r="J889" s="96" t="str">
        <f t="shared" si="26"/>
        <v/>
      </c>
      <c r="K889" s="29" t="str">
        <f t="shared" si="27"/>
        <v/>
      </c>
    </row>
    <row r="890" spans="1:11" x14ac:dyDescent="0.25">
      <c r="A890" s="15" t="str">
        <f>'Afrap. dec21-feb22'!A892</f>
        <v/>
      </c>
      <c r="B890" s="78" t="str">
        <f>IF(ISBLANK('Afrap. dec21-feb22'!B892),"",'Afrap. dec21-feb22'!B892)</f>
        <v/>
      </c>
      <c r="C890" s="78" t="str">
        <f>IF(ISBLANK('Afrap. dec21-feb22'!C892),"",'Afrap. dec21-feb22'!C892)</f>
        <v/>
      </c>
      <c r="D890" s="20">
        <f>IF('Afrap. dec21-feb22'!J892="Funktionær",0.75,0.9)</f>
        <v>0.9</v>
      </c>
      <c r="E890" s="16"/>
      <c r="J890" s="96" t="str">
        <f t="shared" si="26"/>
        <v/>
      </c>
      <c r="K890" s="29" t="str">
        <f t="shared" si="27"/>
        <v/>
      </c>
    </row>
    <row r="891" spans="1:11" x14ac:dyDescent="0.25">
      <c r="A891" s="15" t="str">
        <f>'Afrap. dec21-feb22'!A893</f>
        <v/>
      </c>
      <c r="B891" s="78" t="str">
        <f>IF(ISBLANK('Afrap. dec21-feb22'!B893),"",'Afrap. dec21-feb22'!B893)</f>
        <v/>
      </c>
      <c r="C891" s="78" t="str">
        <f>IF(ISBLANK('Afrap. dec21-feb22'!C893),"",'Afrap. dec21-feb22'!C893)</f>
        <v/>
      </c>
      <c r="D891" s="20">
        <f>IF('Afrap. dec21-feb22'!J893="Funktionær",0.75,0.9)</f>
        <v>0.9</v>
      </c>
      <c r="E891" s="16"/>
      <c r="J891" s="96" t="str">
        <f t="shared" si="26"/>
        <v/>
      </c>
      <c r="K891" s="29" t="str">
        <f t="shared" si="27"/>
        <v/>
      </c>
    </row>
    <row r="892" spans="1:11" x14ac:dyDescent="0.25">
      <c r="A892" s="15" t="str">
        <f>'Afrap. dec21-feb22'!A894</f>
        <v/>
      </c>
      <c r="B892" s="78" t="str">
        <f>IF(ISBLANK('Afrap. dec21-feb22'!B894),"",'Afrap. dec21-feb22'!B894)</f>
        <v/>
      </c>
      <c r="C892" s="78" t="str">
        <f>IF(ISBLANK('Afrap. dec21-feb22'!C894),"",'Afrap. dec21-feb22'!C894)</f>
        <v/>
      </c>
      <c r="D892" s="20">
        <f>IF('Afrap. dec21-feb22'!J894="Funktionær",0.75,0.9)</f>
        <v>0.9</v>
      </c>
      <c r="E892" s="16"/>
      <c r="J892" s="96" t="str">
        <f t="shared" si="26"/>
        <v/>
      </c>
      <c r="K892" s="29" t="str">
        <f t="shared" si="27"/>
        <v/>
      </c>
    </row>
    <row r="893" spans="1:11" x14ac:dyDescent="0.25">
      <c r="A893" s="15" t="str">
        <f>'Afrap. dec21-feb22'!A895</f>
        <v/>
      </c>
      <c r="B893" s="78" t="str">
        <f>IF(ISBLANK('Afrap. dec21-feb22'!B895),"",'Afrap. dec21-feb22'!B895)</f>
        <v/>
      </c>
      <c r="C893" s="78" t="str">
        <f>IF(ISBLANK('Afrap. dec21-feb22'!C895),"",'Afrap. dec21-feb22'!C895)</f>
        <v/>
      </c>
      <c r="D893" s="20">
        <f>IF('Afrap. dec21-feb22'!J895="Funktionær",0.75,0.9)</f>
        <v>0.9</v>
      </c>
      <c r="E893" s="16"/>
      <c r="J893" s="96" t="str">
        <f t="shared" si="26"/>
        <v/>
      </c>
      <c r="K893" s="29" t="str">
        <f t="shared" si="27"/>
        <v/>
      </c>
    </row>
    <row r="894" spans="1:11" x14ac:dyDescent="0.25">
      <c r="A894" s="15" t="str">
        <f>'Afrap. dec21-feb22'!A896</f>
        <v/>
      </c>
      <c r="B894" s="78" t="str">
        <f>IF(ISBLANK('Afrap. dec21-feb22'!B896),"",'Afrap. dec21-feb22'!B896)</f>
        <v/>
      </c>
      <c r="C894" s="78" t="str">
        <f>IF(ISBLANK('Afrap. dec21-feb22'!C896),"",'Afrap. dec21-feb22'!C896)</f>
        <v/>
      </c>
      <c r="D894" s="20">
        <f>IF('Afrap. dec21-feb22'!J896="Funktionær",0.75,0.9)</f>
        <v>0.9</v>
      </c>
      <c r="E894" s="16"/>
      <c r="J894" s="96" t="str">
        <f t="shared" si="26"/>
        <v/>
      </c>
      <c r="K894" s="29" t="str">
        <f t="shared" si="27"/>
        <v/>
      </c>
    </row>
    <row r="895" spans="1:11" x14ac:dyDescent="0.25">
      <c r="A895" s="15" t="str">
        <f>'Afrap. dec21-feb22'!A897</f>
        <v/>
      </c>
      <c r="B895" s="78" t="str">
        <f>IF(ISBLANK('Afrap. dec21-feb22'!B897),"",'Afrap. dec21-feb22'!B897)</f>
        <v/>
      </c>
      <c r="C895" s="78" t="str">
        <f>IF(ISBLANK('Afrap. dec21-feb22'!C897),"",'Afrap. dec21-feb22'!C897)</f>
        <v/>
      </c>
      <c r="D895" s="20">
        <f>IF('Afrap. dec21-feb22'!J897="Funktionær",0.75,0.9)</f>
        <v>0.9</v>
      </c>
      <c r="E895" s="16"/>
      <c r="J895" s="96" t="str">
        <f t="shared" si="26"/>
        <v/>
      </c>
      <c r="K895" s="29" t="str">
        <f t="shared" si="27"/>
        <v/>
      </c>
    </row>
    <row r="896" spans="1:11" x14ac:dyDescent="0.25">
      <c r="A896" s="15" t="str">
        <f>'Afrap. dec21-feb22'!A898</f>
        <v/>
      </c>
      <c r="B896" s="78" t="str">
        <f>IF(ISBLANK('Afrap. dec21-feb22'!B898),"",'Afrap. dec21-feb22'!B898)</f>
        <v/>
      </c>
      <c r="C896" s="78" t="str">
        <f>IF(ISBLANK('Afrap. dec21-feb22'!C898),"",'Afrap. dec21-feb22'!C898)</f>
        <v/>
      </c>
      <c r="D896" s="20">
        <f>IF('Afrap. dec21-feb22'!J898="Funktionær",0.75,0.9)</f>
        <v>0.9</v>
      </c>
      <c r="E896" s="16"/>
      <c r="J896" s="96" t="str">
        <f t="shared" si="26"/>
        <v/>
      </c>
      <c r="K896" s="29" t="str">
        <f t="shared" si="27"/>
        <v/>
      </c>
    </row>
    <row r="897" spans="1:11" x14ac:dyDescent="0.25">
      <c r="A897" s="15" t="str">
        <f>'Afrap. dec21-feb22'!A899</f>
        <v/>
      </c>
      <c r="B897" s="78" t="str">
        <f>IF(ISBLANK('Afrap. dec21-feb22'!B899),"",'Afrap. dec21-feb22'!B899)</f>
        <v/>
      </c>
      <c r="C897" s="78" t="str">
        <f>IF(ISBLANK('Afrap. dec21-feb22'!C899),"",'Afrap. dec21-feb22'!C899)</f>
        <v/>
      </c>
      <c r="D897" s="20">
        <f>IF('Afrap. dec21-feb22'!J899="Funktionær",0.75,0.9)</f>
        <v>0.9</v>
      </c>
      <c r="E897" s="16"/>
      <c r="J897" s="96" t="str">
        <f t="shared" si="26"/>
        <v/>
      </c>
      <c r="K897" s="29" t="str">
        <f t="shared" si="27"/>
        <v/>
      </c>
    </row>
    <row r="898" spans="1:11" x14ac:dyDescent="0.25">
      <c r="A898" s="15" t="str">
        <f>'Afrap. dec21-feb22'!A900</f>
        <v/>
      </c>
      <c r="B898" s="78" t="str">
        <f>IF(ISBLANK('Afrap. dec21-feb22'!B900),"",'Afrap. dec21-feb22'!B900)</f>
        <v/>
      </c>
      <c r="C898" s="78" t="str">
        <f>IF(ISBLANK('Afrap. dec21-feb22'!C900),"",'Afrap. dec21-feb22'!C900)</f>
        <v/>
      </c>
      <c r="D898" s="20">
        <f>IF('Afrap. dec21-feb22'!J900="Funktionær",0.75,0.9)</f>
        <v>0.9</v>
      </c>
      <c r="E898" s="16"/>
      <c r="J898" s="96" t="str">
        <f t="shared" si="26"/>
        <v/>
      </c>
      <c r="K898" s="29" t="str">
        <f t="shared" si="27"/>
        <v/>
      </c>
    </row>
    <row r="899" spans="1:11" x14ac:dyDescent="0.25">
      <c r="A899" s="15" t="str">
        <f>'Afrap. dec21-feb22'!A901</f>
        <v/>
      </c>
      <c r="B899" s="78" t="str">
        <f>IF(ISBLANK('Afrap. dec21-feb22'!B901),"",'Afrap. dec21-feb22'!B901)</f>
        <v/>
      </c>
      <c r="C899" s="78" t="str">
        <f>IF(ISBLANK('Afrap. dec21-feb22'!C901),"",'Afrap. dec21-feb22'!C901)</f>
        <v/>
      </c>
      <c r="D899" s="20">
        <f>IF('Afrap. dec21-feb22'!J901="Funktionær",0.75,0.9)</f>
        <v>0.9</v>
      </c>
      <c r="E899" s="16"/>
      <c r="J899" s="96" t="str">
        <f t="shared" si="26"/>
        <v/>
      </c>
      <c r="K899" s="29" t="str">
        <f t="shared" si="27"/>
        <v/>
      </c>
    </row>
    <row r="900" spans="1:11" x14ac:dyDescent="0.25">
      <c r="A900" s="15" t="str">
        <f>'Afrap. dec21-feb22'!A902</f>
        <v/>
      </c>
      <c r="B900" s="78" t="str">
        <f>IF(ISBLANK('Afrap. dec21-feb22'!B902),"",'Afrap. dec21-feb22'!B902)</f>
        <v/>
      </c>
      <c r="C900" s="78" t="str">
        <f>IF(ISBLANK('Afrap. dec21-feb22'!C902),"",'Afrap. dec21-feb22'!C902)</f>
        <v/>
      </c>
      <c r="D900" s="20">
        <f>IF('Afrap. dec21-feb22'!J902="Funktionær",0.75,0.9)</f>
        <v>0.9</v>
      </c>
      <c r="E900" s="16"/>
      <c r="J900" s="96" t="str">
        <f t="shared" si="26"/>
        <v/>
      </c>
      <c r="K900" s="29" t="str">
        <f t="shared" si="27"/>
        <v/>
      </c>
    </row>
    <row r="901" spans="1:11" x14ac:dyDescent="0.25">
      <c r="A901" s="15" t="str">
        <f>'Afrap. dec21-feb22'!A903</f>
        <v/>
      </c>
      <c r="B901" s="78" t="str">
        <f>IF(ISBLANK('Afrap. dec21-feb22'!B903),"",'Afrap. dec21-feb22'!B903)</f>
        <v/>
      </c>
      <c r="C901" s="78" t="str">
        <f>IF(ISBLANK('Afrap. dec21-feb22'!C903),"",'Afrap. dec21-feb22'!C903)</f>
        <v/>
      </c>
      <c r="D901" s="20">
        <f>IF('Afrap. dec21-feb22'!J903="Funktionær",0.75,0.9)</f>
        <v>0.9</v>
      </c>
      <c r="E901" s="16"/>
      <c r="J901" s="96" t="str">
        <f t="shared" si="26"/>
        <v/>
      </c>
      <c r="K901" s="29" t="str">
        <f t="shared" si="27"/>
        <v/>
      </c>
    </row>
    <row r="902" spans="1:11" x14ac:dyDescent="0.25">
      <c r="A902" s="15" t="str">
        <f>'Afrap. dec21-feb22'!A904</f>
        <v/>
      </c>
      <c r="B902" s="78" t="str">
        <f>IF(ISBLANK('Afrap. dec21-feb22'!B904),"",'Afrap. dec21-feb22'!B904)</f>
        <v/>
      </c>
      <c r="C902" s="78" t="str">
        <f>IF(ISBLANK('Afrap. dec21-feb22'!C904),"",'Afrap. dec21-feb22'!C904)</f>
        <v/>
      </c>
      <c r="D902" s="20">
        <f>IF('Afrap. dec21-feb22'!J904="Funktionær",0.75,0.9)</f>
        <v>0.9</v>
      </c>
      <c r="E902" s="16"/>
      <c r="J902" s="96" t="str">
        <f t="shared" ref="J902:J965" si="28">IF(E902="Ja",((F902-G902)+(H902-I902)),"")</f>
        <v/>
      </c>
      <c r="K902" s="29" t="str">
        <f t="shared" ref="K902:K965" si="29">IFERROR(IF(J902&lt;0,J902*D902,J902*D902),"")</f>
        <v/>
      </c>
    </row>
    <row r="903" spans="1:11" x14ac:dyDescent="0.25">
      <c r="A903" s="15" t="str">
        <f>'Afrap. dec21-feb22'!A905</f>
        <v/>
      </c>
      <c r="B903" s="78" t="str">
        <f>IF(ISBLANK('Afrap. dec21-feb22'!B905),"",'Afrap. dec21-feb22'!B905)</f>
        <v/>
      </c>
      <c r="C903" s="78" t="str">
        <f>IF(ISBLANK('Afrap. dec21-feb22'!C905),"",'Afrap. dec21-feb22'!C905)</f>
        <v/>
      </c>
      <c r="D903" s="20">
        <f>IF('Afrap. dec21-feb22'!J905="Funktionær",0.75,0.9)</f>
        <v>0.9</v>
      </c>
      <c r="E903" s="16"/>
      <c r="J903" s="96" t="str">
        <f t="shared" si="28"/>
        <v/>
      </c>
      <c r="K903" s="29" t="str">
        <f t="shared" si="29"/>
        <v/>
      </c>
    </row>
    <row r="904" spans="1:11" x14ac:dyDescent="0.25">
      <c r="A904" s="15" t="str">
        <f>'Afrap. dec21-feb22'!A906</f>
        <v/>
      </c>
      <c r="B904" s="78" t="str">
        <f>IF(ISBLANK('Afrap. dec21-feb22'!B906),"",'Afrap. dec21-feb22'!B906)</f>
        <v/>
      </c>
      <c r="C904" s="78" t="str">
        <f>IF(ISBLANK('Afrap. dec21-feb22'!C906),"",'Afrap. dec21-feb22'!C906)</f>
        <v/>
      </c>
      <c r="D904" s="20">
        <f>IF('Afrap. dec21-feb22'!J906="Funktionær",0.75,0.9)</f>
        <v>0.9</v>
      </c>
      <c r="E904" s="16"/>
      <c r="J904" s="96" t="str">
        <f t="shared" si="28"/>
        <v/>
      </c>
      <c r="K904" s="29" t="str">
        <f t="shared" si="29"/>
        <v/>
      </c>
    </row>
    <row r="905" spans="1:11" x14ac:dyDescent="0.25">
      <c r="A905" s="15" t="str">
        <f>'Afrap. dec21-feb22'!A907</f>
        <v/>
      </c>
      <c r="B905" s="78" t="str">
        <f>IF(ISBLANK('Afrap. dec21-feb22'!B907),"",'Afrap. dec21-feb22'!B907)</f>
        <v/>
      </c>
      <c r="C905" s="78" t="str">
        <f>IF(ISBLANK('Afrap. dec21-feb22'!C907),"",'Afrap. dec21-feb22'!C907)</f>
        <v/>
      </c>
      <c r="D905" s="20">
        <f>IF('Afrap. dec21-feb22'!J907="Funktionær",0.75,0.9)</f>
        <v>0.9</v>
      </c>
      <c r="E905" s="16"/>
      <c r="J905" s="96" t="str">
        <f t="shared" si="28"/>
        <v/>
      </c>
      <c r="K905" s="29" t="str">
        <f t="shared" si="29"/>
        <v/>
      </c>
    </row>
    <row r="906" spans="1:11" x14ac:dyDescent="0.25">
      <c r="A906" s="15" t="str">
        <f>'Afrap. dec21-feb22'!A908</f>
        <v/>
      </c>
      <c r="B906" s="78" t="str">
        <f>IF(ISBLANK('Afrap. dec21-feb22'!B908),"",'Afrap. dec21-feb22'!B908)</f>
        <v/>
      </c>
      <c r="C906" s="78" t="str">
        <f>IF(ISBLANK('Afrap. dec21-feb22'!C908),"",'Afrap. dec21-feb22'!C908)</f>
        <v/>
      </c>
      <c r="D906" s="20">
        <f>IF('Afrap. dec21-feb22'!J908="Funktionær",0.75,0.9)</f>
        <v>0.9</v>
      </c>
      <c r="E906" s="16"/>
      <c r="J906" s="96" t="str">
        <f t="shared" si="28"/>
        <v/>
      </c>
      <c r="K906" s="29" t="str">
        <f t="shared" si="29"/>
        <v/>
      </c>
    </row>
    <row r="907" spans="1:11" x14ac:dyDescent="0.25">
      <c r="A907" s="15" t="str">
        <f>'Afrap. dec21-feb22'!A909</f>
        <v/>
      </c>
      <c r="B907" s="78" t="str">
        <f>IF(ISBLANK('Afrap. dec21-feb22'!B909),"",'Afrap. dec21-feb22'!B909)</f>
        <v/>
      </c>
      <c r="C907" s="78" t="str">
        <f>IF(ISBLANK('Afrap. dec21-feb22'!C909),"",'Afrap. dec21-feb22'!C909)</f>
        <v/>
      </c>
      <c r="D907" s="20">
        <f>IF('Afrap. dec21-feb22'!J909="Funktionær",0.75,0.9)</f>
        <v>0.9</v>
      </c>
      <c r="E907" s="16"/>
      <c r="J907" s="96" t="str">
        <f t="shared" si="28"/>
        <v/>
      </c>
      <c r="K907" s="29" t="str">
        <f t="shared" si="29"/>
        <v/>
      </c>
    </row>
    <row r="908" spans="1:11" x14ac:dyDescent="0.25">
      <c r="A908" s="15" t="str">
        <f>'Afrap. dec21-feb22'!A910</f>
        <v/>
      </c>
      <c r="B908" s="78" t="str">
        <f>IF(ISBLANK('Afrap. dec21-feb22'!B910),"",'Afrap. dec21-feb22'!B910)</f>
        <v/>
      </c>
      <c r="C908" s="78" t="str">
        <f>IF(ISBLANK('Afrap. dec21-feb22'!C910),"",'Afrap. dec21-feb22'!C910)</f>
        <v/>
      </c>
      <c r="D908" s="20">
        <f>IF('Afrap. dec21-feb22'!J910="Funktionær",0.75,0.9)</f>
        <v>0.9</v>
      </c>
      <c r="E908" s="16"/>
      <c r="J908" s="96" t="str">
        <f t="shared" si="28"/>
        <v/>
      </c>
      <c r="K908" s="29" t="str">
        <f t="shared" si="29"/>
        <v/>
      </c>
    </row>
    <row r="909" spans="1:11" x14ac:dyDescent="0.25">
      <c r="A909" s="15" t="str">
        <f>'Afrap. dec21-feb22'!A911</f>
        <v/>
      </c>
      <c r="B909" s="78" t="str">
        <f>IF(ISBLANK('Afrap. dec21-feb22'!B911),"",'Afrap. dec21-feb22'!B911)</f>
        <v/>
      </c>
      <c r="C909" s="78" t="str">
        <f>IF(ISBLANK('Afrap. dec21-feb22'!C911),"",'Afrap. dec21-feb22'!C911)</f>
        <v/>
      </c>
      <c r="D909" s="20">
        <f>IF('Afrap. dec21-feb22'!J911="Funktionær",0.75,0.9)</f>
        <v>0.9</v>
      </c>
      <c r="E909" s="16"/>
      <c r="J909" s="96" t="str">
        <f t="shared" si="28"/>
        <v/>
      </c>
      <c r="K909" s="29" t="str">
        <f t="shared" si="29"/>
        <v/>
      </c>
    </row>
    <row r="910" spans="1:11" x14ac:dyDescent="0.25">
      <c r="A910" s="15" t="str">
        <f>'Afrap. dec21-feb22'!A912</f>
        <v/>
      </c>
      <c r="B910" s="78" t="str">
        <f>IF(ISBLANK('Afrap. dec21-feb22'!B912),"",'Afrap. dec21-feb22'!B912)</f>
        <v/>
      </c>
      <c r="C910" s="78" t="str">
        <f>IF(ISBLANK('Afrap. dec21-feb22'!C912),"",'Afrap. dec21-feb22'!C912)</f>
        <v/>
      </c>
      <c r="D910" s="20">
        <f>IF('Afrap. dec21-feb22'!J912="Funktionær",0.75,0.9)</f>
        <v>0.9</v>
      </c>
      <c r="E910" s="16"/>
      <c r="J910" s="96" t="str">
        <f t="shared" si="28"/>
        <v/>
      </c>
      <c r="K910" s="29" t="str">
        <f t="shared" si="29"/>
        <v/>
      </c>
    </row>
    <row r="911" spans="1:11" x14ac:dyDescent="0.25">
      <c r="A911" s="15" t="str">
        <f>'Afrap. dec21-feb22'!A913</f>
        <v/>
      </c>
      <c r="B911" s="78" t="str">
        <f>IF(ISBLANK('Afrap. dec21-feb22'!B913),"",'Afrap. dec21-feb22'!B913)</f>
        <v/>
      </c>
      <c r="C911" s="78" t="str">
        <f>IF(ISBLANK('Afrap. dec21-feb22'!C913),"",'Afrap. dec21-feb22'!C913)</f>
        <v/>
      </c>
      <c r="D911" s="20">
        <f>IF('Afrap. dec21-feb22'!J913="Funktionær",0.75,0.9)</f>
        <v>0.9</v>
      </c>
      <c r="E911" s="16"/>
      <c r="J911" s="96" t="str">
        <f t="shared" si="28"/>
        <v/>
      </c>
      <c r="K911" s="29" t="str">
        <f t="shared" si="29"/>
        <v/>
      </c>
    </row>
    <row r="912" spans="1:11" x14ac:dyDescent="0.25">
      <c r="A912" s="15" t="str">
        <f>'Afrap. dec21-feb22'!A914</f>
        <v/>
      </c>
      <c r="B912" s="78" t="str">
        <f>IF(ISBLANK('Afrap. dec21-feb22'!B914),"",'Afrap. dec21-feb22'!B914)</f>
        <v/>
      </c>
      <c r="C912" s="78" t="str">
        <f>IF(ISBLANK('Afrap. dec21-feb22'!C914),"",'Afrap. dec21-feb22'!C914)</f>
        <v/>
      </c>
      <c r="D912" s="20">
        <f>IF('Afrap. dec21-feb22'!J914="Funktionær",0.75,0.9)</f>
        <v>0.9</v>
      </c>
      <c r="E912" s="16"/>
      <c r="J912" s="96" t="str">
        <f t="shared" si="28"/>
        <v/>
      </c>
      <c r="K912" s="29" t="str">
        <f t="shared" si="29"/>
        <v/>
      </c>
    </row>
    <row r="913" spans="1:11" x14ac:dyDescent="0.25">
      <c r="A913" s="15" t="str">
        <f>'Afrap. dec21-feb22'!A915</f>
        <v/>
      </c>
      <c r="B913" s="78" t="str">
        <f>IF(ISBLANK('Afrap. dec21-feb22'!B915),"",'Afrap. dec21-feb22'!B915)</f>
        <v/>
      </c>
      <c r="C913" s="78" t="str">
        <f>IF(ISBLANK('Afrap. dec21-feb22'!C915),"",'Afrap. dec21-feb22'!C915)</f>
        <v/>
      </c>
      <c r="D913" s="20">
        <f>IF('Afrap. dec21-feb22'!J915="Funktionær",0.75,0.9)</f>
        <v>0.9</v>
      </c>
      <c r="E913" s="16"/>
      <c r="J913" s="96" t="str">
        <f t="shared" si="28"/>
        <v/>
      </c>
      <c r="K913" s="29" t="str">
        <f t="shared" si="29"/>
        <v/>
      </c>
    </row>
    <row r="914" spans="1:11" x14ac:dyDescent="0.25">
      <c r="A914" s="15" t="str">
        <f>'Afrap. dec21-feb22'!A916</f>
        <v/>
      </c>
      <c r="B914" s="78" t="str">
        <f>IF(ISBLANK('Afrap. dec21-feb22'!B916),"",'Afrap. dec21-feb22'!B916)</f>
        <v/>
      </c>
      <c r="C914" s="78" t="str">
        <f>IF(ISBLANK('Afrap. dec21-feb22'!C916),"",'Afrap. dec21-feb22'!C916)</f>
        <v/>
      </c>
      <c r="D914" s="20">
        <f>IF('Afrap. dec21-feb22'!J916="Funktionær",0.75,0.9)</f>
        <v>0.9</v>
      </c>
      <c r="E914" s="16"/>
      <c r="J914" s="96" t="str">
        <f t="shared" si="28"/>
        <v/>
      </c>
      <c r="K914" s="29" t="str">
        <f t="shared" si="29"/>
        <v/>
      </c>
    </row>
    <row r="915" spans="1:11" x14ac:dyDescent="0.25">
      <c r="A915" s="15" t="str">
        <f>'Afrap. dec21-feb22'!A917</f>
        <v/>
      </c>
      <c r="B915" s="78" t="str">
        <f>IF(ISBLANK('Afrap. dec21-feb22'!B917),"",'Afrap. dec21-feb22'!B917)</f>
        <v/>
      </c>
      <c r="C915" s="78" t="str">
        <f>IF(ISBLANK('Afrap. dec21-feb22'!C917),"",'Afrap. dec21-feb22'!C917)</f>
        <v/>
      </c>
      <c r="D915" s="20">
        <f>IF('Afrap. dec21-feb22'!J917="Funktionær",0.75,0.9)</f>
        <v>0.9</v>
      </c>
      <c r="E915" s="16"/>
      <c r="J915" s="96" t="str">
        <f t="shared" si="28"/>
        <v/>
      </c>
      <c r="K915" s="29" t="str">
        <f t="shared" si="29"/>
        <v/>
      </c>
    </row>
    <row r="916" spans="1:11" x14ac:dyDescent="0.25">
      <c r="A916" s="15" t="str">
        <f>'Afrap. dec21-feb22'!A918</f>
        <v/>
      </c>
      <c r="B916" s="78" t="str">
        <f>IF(ISBLANK('Afrap. dec21-feb22'!B918),"",'Afrap. dec21-feb22'!B918)</f>
        <v/>
      </c>
      <c r="C916" s="78" t="str">
        <f>IF(ISBLANK('Afrap. dec21-feb22'!C918),"",'Afrap. dec21-feb22'!C918)</f>
        <v/>
      </c>
      <c r="D916" s="20">
        <f>IF('Afrap. dec21-feb22'!J918="Funktionær",0.75,0.9)</f>
        <v>0.9</v>
      </c>
      <c r="E916" s="16"/>
      <c r="J916" s="96" t="str">
        <f t="shared" si="28"/>
        <v/>
      </c>
      <c r="K916" s="29" t="str">
        <f t="shared" si="29"/>
        <v/>
      </c>
    </row>
    <row r="917" spans="1:11" x14ac:dyDescent="0.25">
      <c r="A917" s="15" t="str">
        <f>'Afrap. dec21-feb22'!A919</f>
        <v/>
      </c>
      <c r="B917" s="78" t="str">
        <f>IF(ISBLANK('Afrap. dec21-feb22'!B919),"",'Afrap. dec21-feb22'!B919)</f>
        <v/>
      </c>
      <c r="C917" s="78" t="str">
        <f>IF(ISBLANK('Afrap. dec21-feb22'!C919),"",'Afrap. dec21-feb22'!C919)</f>
        <v/>
      </c>
      <c r="D917" s="20">
        <f>IF('Afrap. dec21-feb22'!J919="Funktionær",0.75,0.9)</f>
        <v>0.9</v>
      </c>
      <c r="E917" s="16"/>
      <c r="J917" s="96" t="str">
        <f t="shared" si="28"/>
        <v/>
      </c>
      <c r="K917" s="29" t="str">
        <f t="shared" si="29"/>
        <v/>
      </c>
    </row>
    <row r="918" spans="1:11" x14ac:dyDescent="0.25">
      <c r="A918" s="15" t="str">
        <f>'Afrap. dec21-feb22'!A920</f>
        <v/>
      </c>
      <c r="B918" s="78" t="str">
        <f>IF(ISBLANK('Afrap. dec21-feb22'!B920),"",'Afrap. dec21-feb22'!B920)</f>
        <v/>
      </c>
      <c r="C918" s="78" t="str">
        <f>IF(ISBLANK('Afrap. dec21-feb22'!C920),"",'Afrap. dec21-feb22'!C920)</f>
        <v/>
      </c>
      <c r="D918" s="20">
        <f>IF('Afrap. dec21-feb22'!J920="Funktionær",0.75,0.9)</f>
        <v>0.9</v>
      </c>
      <c r="E918" s="16"/>
      <c r="J918" s="96" t="str">
        <f t="shared" si="28"/>
        <v/>
      </c>
      <c r="K918" s="29" t="str">
        <f t="shared" si="29"/>
        <v/>
      </c>
    </row>
    <row r="919" spans="1:11" x14ac:dyDescent="0.25">
      <c r="A919" s="15" t="str">
        <f>'Afrap. dec21-feb22'!A921</f>
        <v/>
      </c>
      <c r="B919" s="78" t="str">
        <f>IF(ISBLANK('Afrap. dec21-feb22'!B921),"",'Afrap. dec21-feb22'!B921)</f>
        <v/>
      </c>
      <c r="C919" s="78" t="str">
        <f>IF(ISBLANK('Afrap. dec21-feb22'!C921),"",'Afrap. dec21-feb22'!C921)</f>
        <v/>
      </c>
      <c r="D919" s="20">
        <f>IF('Afrap. dec21-feb22'!J921="Funktionær",0.75,0.9)</f>
        <v>0.9</v>
      </c>
      <c r="E919" s="16"/>
      <c r="J919" s="96" t="str">
        <f t="shared" si="28"/>
        <v/>
      </c>
      <c r="K919" s="29" t="str">
        <f t="shared" si="29"/>
        <v/>
      </c>
    </row>
    <row r="920" spans="1:11" x14ac:dyDescent="0.25">
      <c r="A920" s="15" t="str">
        <f>'Afrap. dec21-feb22'!A922</f>
        <v/>
      </c>
      <c r="B920" s="78" t="str">
        <f>IF(ISBLANK('Afrap. dec21-feb22'!B922),"",'Afrap. dec21-feb22'!B922)</f>
        <v/>
      </c>
      <c r="C920" s="78" t="str">
        <f>IF(ISBLANK('Afrap. dec21-feb22'!C922),"",'Afrap. dec21-feb22'!C922)</f>
        <v/>
      </c>
      <c r="D920" s="20">
        <f>IF('Afrap. dec21-feb22'!J922="Funktionær",0.75,0.9)</f>
        <v>0.9</v>
      </c>
      <c r="E920" s="16"/>
      <c r="J920" s="96" t="str">
        <f t="shared" si="28"/>
        <v/>
      </c>
      <c r="K920" s="29" t="str">
        <f t="shared" si="29"/>
        <v/>
      </c>
    </row>
    <row r="921" spans="1:11" x14ac:dyDescent="0.25">
      <c r="A921" s="15" t="str">
        <f>'Afrap. dec21-feb22'!A923</f>
        <v/>
      </c>
      <c r="B921" s="78" t="str">
        <f>IF(ISBLANK('Afrap. dec21-feb22'!B923),"",'Afrap. dec21-feb22'!B923)</f>
        <v/>
      </c>
      <c r="C921" s="78" t="str">
        <f>IF(ISBLANK('Afrap. dec21-feb22'!C923),"",'Afrap. dec21-feb22'!C923)</f>
        <v/>
      </c>
      <c r="D921" s="20">
        <f>IF('Afrap. dec21-feb22'!J923="Funktionær",0.75,0.9)</f>
        <v>0.9</v>
      </c>
      <c r="E921" s="16"/>
      <c r="J921" s="96" t="str">
        <f t="shared" si="28"/>
        <v/>
      </c>
      <c r="K921" s="29" t="str">
        <f t="shared" si="29"/>
        <v/>
      </c>
    </row>
    <row r="922" spans="1:11" x14ac:dyDescent="0.25">
      <c r="A922" s="15" t="str">
        <f>'Afrap. dec21-feb22'!A924</f>
        <v/>
      </c>
      <c r="B922" s="78" t="str">
        <f>IF(ISBLANK('Afrap. dec21-feb22'!B924),"",'Afrap. dec21-feb22'!B924)</f>
        <v/>
      </c>
      <c r="C922" s="78" t="str">
        <f>IF(ISBLANK('Afrap. dec21-feb22'!C924),"",'Afrap. dec21-feb22'!C924)</f>
        <v/>
      </c>
      <c r="D922" s="20">
        <f>IF('Afrap. dec21-feb22'!J924="Funktionær",0.75,0.9)</f>
        <v>0.9</v>
      </c>
      <c r="E922" s="16"/>
      <c r="J922" s="96" t="str">
        <f t="shared" si="28"/>
        <v/>
      </c>
      <c r="K922" s="29" t="str">
        <f t="shared" si="29"/>
        <v/>
      </c>
    </row>
    <row r="923" spans="1:11" x14ac:dyDescent="0.25">
      <c r="A923" s="15" t="str">
        <f>'Afrap. dec21-feb22'!A925</f>
        <v/>
      </c>
      <c r="B923" s="78" t="str">
        <f>IF(ISBLANK('Afrap. dec21-feb22'!B925),"",'Afrap. dec21-feb22'!B925)</f>
        <v/>
      </c>
      <c r="C923" s="78" t="str">
        <f>IF(ISBLANK('Afrap. dec21-feb22'!C925),"",'Afrap. dec21-feb22'!C925)</f>
        <v/>
      </c>
      <c r="D923" s="20">
        <f>IF('Afrap. dec21-feb22'!J925="Funktionær",0.75,0.9)</f>
        <v>0.9</v>
      </c>
      <c r="E923" s="16"/>
      <c r="J923" s="96" t="str">
        <f t="shared" si="28"/>
        <v/>
      </c>
      <c r="K923" s="29" t="str">
        <f t="shared" si="29"/>
        <v/>
      </c>
    </row>
    <row r="924" spans="1:11" x14ac:dyDescent="0.25">
      <c r="A924" s="15" t="str">
        <f>'Afrap. dec21-feb22'!A926</f>
        <v/>
      </c>
      <c r="B924" s="78" t="str">
        <f>IF(ISBLANK('Afrap. dec21-feb22'!B926),"",'Afrap. dec21-feb22'!B926)</f>
        <v/>
      </c>
      <c r="C924" s="78" t="str">
        <f>IF(ISBLANK('Afrap. dec21-feb22'!C926),"",'Afrap. dec21-feb22'!C926)</f>
        <v/>
      </c>
      <c r="D924" s="20">
        <f>IF('Afrap. dec21-feb22'!J926="Funktionær",0.75,0.9)</f>
        <v>0.9</v>
      </c>
      <c r="E924" s="16"/>
      <c r="J924" s="96" t="str">
        <f t="shared" si="28"/>
        <v/>
      </c>
      <c r="K924" s="29" t="str">
        <f t="shared" si="29"/>
        <v/>
      </c>
    </row>
    <row r="925" spans="1:11" x14ac:dyDescent="0.25">
      <c r="A925" s="15" t="str">
        <f>'Afrap. dec21-feb22'!A927</f>
        <v/>
      </c>
      <c r="B925" s="78" t="str">
        <f>IF(ISBLANK('Afrap. dec21-feb22'!B927),"",'Afrap. dec21-feb22'!B927)</f>
        <v/>
      </c>
      <c r="C925" s="78" t="str">
        <f>IF(ISBLANK('Afrap. dec21-feb22'!C927),"",'Afrap. dec21-feb22'!C927)</f>
        <v/>
      </c>
      <c r="D925" s="20">
        <f>IF('Afrap. dec21-feb22'!J927="Funktionær",0.75,0.9)</f>
        <v>0.9</v>
      </c>
      <c r="E925" s="16"/>
      <c r="J925" s="96" t="str">
        <f t="shared" si="28"/>
        <v/>
      </c>
      <c r="K925" s="29" t="str">
        <f t="shared" si="29"/>
        <v/>
      </c>
    </row>
    <row r="926" spans="1:11" x14ac:dyDescent="0.25">
      <c r="A926" s="15" t="str">
        <f>'Afrap. dec21-feb22'!A928</f>
        <v/>
      </c>
      <c r="B926" s="78" t="str">
        <f>IF(ISBLANK('Afrap. dec21-feb22'!B928),"",'Afrap. dec21-feb22'!B928)</f>
        <v/>
      </c>
      <c r="C926" s="78" t="str">
        <f>IF(ISBLANK('Afrap. dec21-feb22'!C928),"",'Afrap. dec21-feb22'!C928)</f>
        <v/>
      </c>
      <c r="D926" s="20">
        <f>IF('Afrap. dec21-feb22'!J928="Funktionær",0.75,0.9)</f>
        <v>0.9</v>
      </c>
      <c r="E926" s="16"/>
      <c r="J926" s="96" t="str">
        <f t="shared" si="28"/>
        <v/>
      </c>
      <c r="K926" s="29" t="str">
        <f t="shared" si="29"/>
        <v/>
      </c>
    </row>
    <row r="927" spans="1:11" x14ac:dyDescent="0.25">
      <c r="A927" s="15" t="str">
        <f>'Afrap. dec21-feb22'!A929</f>
        <v/>
      </c>
      <c r="B927" s="78" t="str">
        <f>IF(ISBLANK('Afrap. dec21-feb22'!B929),"",'Afrap. dec21-feb22'!B929)</f>
        <v/>
      </c>
      <c r="C927" s="78" t="str">
        <f>IF(ISBLANK('Afrap. dec21-feb22'!C929),"",'Afrap. dec21-feb22'!C929)</f>
        <v/>
      </c>
      <c r="D927" s="20">
        <f>IF('Afrap. dec21-feb22'!J929="Funktionær",0.75,0.9)</f>
        <v>0.9</v>
      </c>
      <c r="E927" s="16"/>
      <c r="J927" s="96" t="str">
        <f t="shared" si="28"/>
        <v/>
      </c>
      <c r="K927" s="29" t="str">
        <f t="shared" si="29"/>
        <v/>
      </c>
    </row>
    <row r="928" spans="1:11" x14ac:dyDescent="0.25">
      <c r="A928" s="15" t="str">
        <f>'Afrap. dec21-feb22'!A930</f>
        <v/>
      </c>
      <c r="B928" s="78" t="str">
        <f>IF(ISBLANK('Afrap. dec21-feb22'!B930),"",'Afrap. dec21-feb22'!B930)</f>
        <v/>
      </c>
      <c r="C928" s="78" t="str">
        <f>IF(ISBLANK('Afrap. dec21-feb22'!C930),"",'Afrap. dec21-feb22'!C930)</f>
        <v/>
      </c>
      <c r="D928" s="20">
        <f>IF('Afrap. dec21-feb22'!J930="Funktionær",0.75,0.9)</f>
        <v>0.9</v>
      </c>
      <c r="E928" s="16"/>
      <c r="J928" s="96" t="str">
        <f t="shared" si="28"/>
        <v/>
      </c>
      <c r="K928" s="29" t="str">
        <f t="shared" si="29"/>
        <v/>
      </c>
    </row>
    <row r="929" spans="1:11" x14ac:dyDescent="0.25">
      <c r="A929" s="15" t="str">
        <f>'Afrap. dec21-feb22'!A931</f>
        <v/>
      </c>
      <c r="B929" s="78" t="str">
        <f>IF(ISBLANK('Afrap. dec21-feb22'!B931),"",'Afrap. dec21-feb22'!B931)</f>
        <v/>
      </c>
      <c r="C929" s="78" t="str">
        <f>IF(ISBLANK('Afrap. dec21-feb22'!C931),"",'Afrap. dec21-feb22'!C931)</f>
        <v/>
      </c>
      <c r="D929" s="20">
        <f>IF('Afrap. dec21-feb22'!J931="Funktionær",0.75,0.9)</f>
        <v>0.9</v>
      </c>
      <c r="E929" s="16"/>
      <c r="J929" s="96" t="str">
        <f t="shared" si="28"/>
        <v/>
      </c>
      <c r="K929" s="29" t="str">
        <f t="shared" si="29"/>
        <v/>
      </c>
    </row>
    <row r="930" spans="1:11" x14ac:dyDescent="0.25">
      <c r="A930" s="15" t="str">
        <f>'Afrap. dec21-feb22'!A932</f>
        <v/>
      </c>
      <c r="B930" s="78" t="str">
        <f>IF(ISBLANK('Afrap. dec21-feb22'!B932),"",'Afrap. dec21-feb22'!B932)</f>
        <v/>
      </c>
      <c r="C930" s="78" t="str">
        <f>IF(ISBLANK('Afrap. dec21-feb22'!C932),"",'Afrap. dec21-feb22'!C932)</f>
        <v/>
      </c>
      <c r="D930" s="20">
        <f>IF('Afrap. dec21-feb22'!J932="Funktionær",0.75,0.9)</f>
        <v>0.9</v>
      </c>
      <c r="E930" s="16"/>
      <c r="J930" s="96" t="str">
        <f t="shared" si="28"/>
        <v/>
      </c>
      <c r="K930" s="29" t="str">
        <f t="shared" si="29"/>
        <v/>
      </c>
    </row>
    <row r="931" spans="1:11" x14ac:dyDescent="0.25">
      <c r="A931" s="15" t="str">
        <f>'Afrap. dec21-feb22'!A933</f>
        <v/>
      </c>
      <c r="B931" s="78" t="str">
        <f>IF(ISBLANK('Afrap. dec21-feb22'!B933),"",'Afrap. dec21-feb22'!B933)</f>
        <v/>
      </c>
      <c r="C931" s="78" t="str">
        <f>IF(ISBLANK('Afrap. dec21-feb22'!C933),"",'Afrap. dec21-feb22'!C933)</f>
        <v/>
      </c>
      <c r="D931" s="20">
        <f>IF('Afrap. dec21-feb22'!J933="Funktionær",0.75,0.9)</f>
        <v>0.9</v>
      </c>
      <c r="E931" s="16"/>
      <c r="J931" s="96" t="str">
        <f t="shared" si="28"/>
        <v/>
      </c>
      <c r="K931" s="29" t="str">
        <f t="shared" si="29"/>
        <v/>
      </c>
    </row>
    <row r="932" spans="1:11" x14ac:dyDescent="0.25">
      <c r="A932" s="15" t="str">
        <f>'Afrap. dec21-feb22'!A934</f>
        <v/>
      </c>
      <c r="B932" s="78" t="str">
        <f>IF(ISBLANK('Afrap. dec21-feb22'!B934),"",'Afrap. dec21-feb22'!B934)</f>
        <v/>
      </c>
      <c r="C932" s="78" t="str">
        <f>IF(ISBLANK('Afrap. dec21-feb22'!C934),"",'Afrap. dec21-feb22'!C934)</f>
        <v/>
      </c>
      <c r="D932" s="20">
        <f>IF('Afrap. dec21-feb22'!J934="Funktionær",0.75,0.9)</f>
        <v>0.9</v>
      </c>
      <c r="E932" s="16"/>
      <c r="J932" s="96" t="str">
        <f t="shared" si="28"/>
        <v/>
      </c>
      <c r="K932" s="29" t="str">
        <f t="shared" si="29"/>
        <v/>
      </c>
    </row>
    <row r="933" spans="1:11" x14ac:dyDescent="0.25">
      <c r="A933" s="15" t="str">
        <f>'Afrap. dec21-feb22'!A935</f>
        <v/>
      </c>
      <c r="B933" s="78" t="str">
        <f>IF(ISBLANK('Afrap. dec21-feb22'!B935),"",'Afrap. dec21-feb22'!B935)</f>
        <v/>
      </c>
      <c r="C933" s="78" t="str">
        <f>IF(ISBLANK('Afrap. dec21-feb22'!C935),"",'Afrap. dec21-feb22'!C935)</f>
        <v/>
      </c>
      <c r="D933" s="20">
        <f>IF('Afrap. dec21-feb22'!J935="Funktionær",0.75,0.9)</f>
        <v>0.9</v>
      </c>
      <c r="E933" s="16"/>
      <c r="J933" s="96" t="str">
        <f t="shared" si="28"/>
        <v/>
      </c>
      <c r="K933" s="29" t="str">
        <f t="shared" si="29"/>
        <v/>
      </c>
    </row>
    <row r="934" spans="1:11" x14ac:dyDescent="0.25">
      <c r="A934" s="15" t="str">
        <f>'Afrap. dec21-feb22'!A936</f>
        <v/>
      </c>
      <c r="B934" s="78" t="str">
        <f>IF(ISBLANK('Afrap. dec21-feb22'!B936),"",'Afrap. dec21-feb22'!B936)</f>
        <v/>
      </c>
      <c r="C934" s="78" t="str">
        <f>IF(ISBLANK('Afrap. dec21-feb22'!C936),"",'Afrap. dec21-feb22'!C936)</f>
        <v/>
      </c>
      <c r="D934" s="20">
        <f>IF('Afrap. dec21-feb22'!J936="Funktionær",0.75,0.9)</f>
        <v>0.9</v>
      </c>
      <c r="E934" s="16"/>
      <c r="J934" s="96" t="str">
        <f t="shared" si="28"/>
        <v/>
      </c>
      <c r="K934" s="29" t="str">
        <f t="shared" si="29"/>
        <v/>
      </c>
    </row>
    <row r="935" spans="1:11" x14ac:dyDescent="0.25">
      <c r="A935" s="15" t="str">
        <f>'Afrap. dec21-feb22'!A937</f>
        <v/>
      </c>
      <c r="B935" s="78" t="str">
        <f>IF(ISBLANK('Afrap. dec21-feb22'!B937),"",'Afrap. dec21-feb22'!B937)</f>
        <v/>
      </c>
      <c r="C935" s="78" t="str">
        <f>IF(ISBLANK('Afrap. dec21-feb22'!C937),"",'Afrap. dec21-feb22'!C937)</f>
        <v/>
      </c>
      <c r="D935" s="20">
        <f>IF('Afrap. dec21-feb22'!J937="Funktionær",0.75,0.9)</f>
        <v>0.9</v>
      </c>
      <c r="E935" s="16"/>
      <c r="J935" s="96" t="str">
        <f t="shared" si="28"/>
        <v/>
      </c>
      <c r="K935" s="29" t="str">
        <f t="shared" si="29"/>
        <v/>
      </c>
    </row>
    <row r="936" spans="1:11" x14ac:dyDescent="0.25">
      <c r="A936" s="15" t="str">
        <f>'Afrap. dec21-feb22'!A938</f>
        <v/>
      </c>
      <c r="B936" s="78" t="str">
        <f>IF(ISBLANK('Afrap. dec21-feb22'!B938),"",'Afrap. dec21-feb22'!B938)</f>
        <v/>
      </c>
      <c r="C936" s="78" t="str">
        <f>IF(ISBLANK('Afrap. dec21-feb22'!C938),"",'Afrap. dec21-feb22'!C938)</f>
        <v/>
      </c>
      <c r="D936" s="20">
        <f>IF('Afrap. dec21-feb22'!J938="Funktionær",0.75,0.9)</f>
        <v>0.9</v>
      </c>
      <c r="E936" s="16"/>
      <c r="J936" s="96" t="str">
        <f t="shared" si="28"/>
        <v/>
      </c>
      <c r="K936" s="29" t="str">
        <f t="shared" si="29"/>
        <v/>
      </c>
    </row>
    <row r="937" spans="1:11" x14ac:dyDescent="0.25">
      <c r="A937" s="15" t="str">
        <f>'Afrap. dec21-feb22'!A939</f>
        <v/>
      </c>
      <c r="B937" s="78" t="str">
        <f>IF(ISBLANK('Afrap. dec21-feb22'!B939),"",'Afrap. dec21-feb22'!B939)</f>
        <v/>
      </c>
      <c r="C937" s="78" t="str">
        <f>IF(ISBLANK('Afrap. dec21-feb22'!C939),"",'Afrap. dec21-feb22'!C939)</f>
        <v/>
      </c>
      <c r="D937" s="20">
        <f>IF('Afrap. dec21-feb22'!J939="Funktionær",0.75,0.9)</f>
        <v>0.9</v>
      </c>
      <c r="E937" s="16"/>
      <c r="J937" s="96" t="str">
        <f t="shared" si="28"/>
        <v/>
      </c>
      <c r="K937" s="29" t="str">
        <f t="shared" si="29"/>
        <v/>
      </c>
    </row>
    <row r="938" spans="1:11" x14ac:dyDescent="0.25">
      <c r="A938" s="15" t="str">
        <f>'Afrap. dec21-feb22'!A940</f>
        <v/>
      </c>
      <c r="B938" s="78" t="str">
        <f>IF(ISBLANK('Afrap. dec21-feb22'!B940),"",'Afrap. dec21-feb22'!B940)</f>
        <v/>
      </c>
      <c r="C938" s="78" t="str">
        <f>IF(ISBLANK('Afrap. dec21-feb22'!C940),"",'Afrap. dec21-feb22'!C940)</f>
        <v/>
      </c>
      <c r="D938" s="20">
        <f>IF('Afrap. dec21-feb22'!J940="Funktionær",0.75,0.9)</f>
        <v>0.9</v>
      </c>
      <c r="E938" s="16"/>
      <c r="J938" s="96" t="str">
        <f t="shared" si="28"/>
        <v/>
      </c>
      <c r="K938" s="29" t="str">
        <f t="shared" si="29"/>
        <v/>
      </c>
    </row>
    <row r="939" spans="1:11" x14ac:dyDescent="0.25">
      <c r="A939" s="15" t="str">
        <f>'Afrap. dec21-feb22'!A941</f>
        <v/>
      </c>
      <c r="B939" s="78" t="str">
        <f>IF(ISBLANK('Afrap. dec21-feb22'!B941),"",'Afrap. dec21-feb22'!B941)</f>
        <v/>
      </c>
      <c r="C939" s="78" t="str">
        <f>IF(ISBLANK('Afrap. dec21-feb22'!C941),"",'Afrap. dec21-feb22'!C941)</f>
        <v/>
      </c>
      <c r="D939" s="20">
        <f>IF('Afrap. dec21-feb22'!J941="Funktionær",0.75,0.9)</f>
        <v>0.9</v>
      </c>
      <c r="E939" s="16"/>
      <c r="J939" s="96" t="str">
        <f t="shared" si="28"/>
        <v/>
      </c>
      <c r="K939" s="29" t="str">
        <f t="shared" si="29"/>
        <v/>
      </c>
    </row>
    <row r="940" spans="1:11" x14ac:dyDescent="0.25">
      <c r="A940" s="15" t="str">
        <f>'Afrap. dec21-feb22'!A942</f>
        <v/>
      </c>
      <c r="B940" s="78" t="str">
        <f>IF(ISBLANK('Afrap. dec21-feb22'!B942),"",'Afrap. dec21-feb22'!B942)</f>
        <v/>
      </c>
      <c r="C940" s="78" t="str">
        <f>IF(ISBLANK('Afrap. dec21-feb22'!C942),"",'Afrap. dec21-feb22'!C942)</f>
        <v/>
      </c>
      <c r="D940" s="20">
        <f>IF('Afrap. dec21-feb22'!J942="Funktionær",0.75,0.9)</f>
        <v>0.9</v>
      </c>
      <c r="E940" s="16"/>
      <c r="J940" s="96" t="str">
        <f t="shared" si="28"/>
        <v/>
      </c>
      <c r="K940" s="29" t="str">
        <f t="shared" si="29"/>
        <v/>
      </c>
    </row>
    <row r="941" spans="1:11" x14ac:dyDescent="0.25">
      <c r="A941" s="15" t="str">
        <f>'Afrap. dec21-feb22'!A943</f>
        <v/>
      </c>
      <c r="B941" s="78" t="str">
        <f>IF(ISBLANK('Afrap. dec21-feb22'!B943),"",'Afrap. dec21-feb22'!B943)</f>
        <v/>
      </c>
      <c r="C941" s="78" t="str">
        <f>IF(ISBLANK('Afrap. dec21-feb22'!C943),"",'Afrap. dec21-feb22'!C943)</f>
        <v/>
      </c>
      <c r="D941" s="20">
        <f>IF('Afrap. dec21-feb22'!J943="Funktionær",0.75,0.9)</f>
        <v>0.9</v>
      </c>
      <c r="E941" s="16"/>
      <c r="J941" s="96" t="str">
        <f t="shared" si="28"/>
        <v/>
      </c>
      <c r="K941" s="29" t="str">
        <f t="shared" si="29"/>
        <v/>
      </c>
    </row>
    <row r="942" spans="1:11" x14ac:dyDescent="0.25">
      <c r="A942" s="15" t="str">
        <f>'Afrap. dec21-feb22'!A944</f>
        <v/>
      </c>
      <c r="B942" s="78" t="str">
        <f>IF(ISBLANK('Afrap. dec21-feb22'!B944),"",'Afrap. dec21-feb22'!B944)</f>
        <v/>
      </c>
      <c r="C942" s="78" t="str">
        <f>IF(ISBLANK('Afrap. dec21-feb22'!C944),"",'Afrap. dec21-feb22'!C944)</f>
        <v/>
      </c>
      <c r="D942" s="20">
        <f>IF('Afrap. dec21-feb22'!J944="Funktionær",0.75,0.9)</f>
        <v>0.9</v>
      </c>
      <c r="E942" s="16"/>
      <c r="J942" s="96" t="str">
        <f t="shared" si="28"/>
        <v/>
      </c>
      <c r="K942" s="29" t="str">
        <f t="shared" si="29"/>
        <v/>
      </c>
    </row>
    <row r="943" spans="1:11" x14ac:dyDescent="0.25">
      <c r="A943" s="15" t="str">
        <f>'Afrap. dec21-feb22'!A945</f>
        <v/>
      </c>
      <c r="B943" s="78" t="str">
        <f>IF(ISBLANK('Afrap. dec21-feb22'!B945),"",'Afrap. dec21-feb22'!B945)</f>
        <v/>
      </c>
      <c r="C943" s="78" t="str">
        <f>IF(ISBLANK('Afrap. dec21-feb22'!C945),"",'Afrap. dec21-feb22'!C945)</f>
        <v/>
      </c>
      <c r="D943" s="20">
        <f>IF('Afrap. dec21-feb22'!J945="Funktionær",0.75,0.9)</f>
        <v>0.9</v>
      </c>
      <c r="E943" s="16"/>
      <c r="J943" s="96" t="str">
        <f t="shared" si="28"/>
        <v/>
      </c>
      <c r="K943" s="29" t="str">
        <f t="shared" si="29"/>
        <v/>
      </c>
    </row>
    <row r="944" spans="1:11" x14ac:dyDescent="0.25">
      <c r="A944" s="15" t="str">
        <f>'Afrap. dec21-feb22'!A946</f>
        <v/>
      </c>
      <c r="B944" s="78" t="str">
        <f>IF(ISBLANK('Afrap. dec21-feb22'!B946),"",'Afrap. dec21-feb22'!B946)</f>
        <v/>
      </c>
      <c r="C944" s="78" t="str">
        <f>IF(ISBLANK('Afrap. dec21-feb22'!C946),"",'Afrap. dec21-feb22'!C946)</f>
        <v/>
      </c>
      <c r="D944" s="20">
        <f>IF('Afrap. dec21-feb22'!J946="Funktionær",0.75,0.9)</f>
        <v>0.9</v>
      </c>
      <c r="E944" s="16"/>
      <c r="J944" s="96" t="str">
        <f t="shared" si="28"/>
        <v/>
      </c>
      <c r="K944" s="29" t="str">
        <f t="shared" si="29"/>
        <v/>
      </c>
    </row>
    <row r="945" spans="1:11" x14ac:dyDescent="0.25">
      <c r="A945" s="15" t="str">
        <f>'Afrap. dec21-feb22'!A947</f>
        <v/>
      </c>
      <c r="B945" s="78" t="str">
        <f>IF(ISBLANK('Afrap. dec21-feb22'!B947),"",'Afrap. dec21-feb22'!B947)</f>
        <v/>
      </c>
      <c r="C945" s="78" t="str">
        <f>IF(ISBLANK('Afrap. dec21-feb22'!C947),"",'Afrap. dec21-feb22'!C947)</f>
        <v/>
      </c>
      <c r="D945" s="20">
        <f>IF('Afrap. dec21-feb22'!J947="Funktionær",0.75,0.9)</f>
        <v>0.9</v>
      </c>
      <c r="E945" s="16"/>
      <c r="J945" s="96" t="str">
        <f t="shared" si="28"/>
        <v/>
      </c>
      <c r="K945" s="29" t="str">
        <f t="shared" si="29"/>
        <v/>
      </c>
    </row>
    <row r="946" spans="1:11" x14ac:dyDescent="0.25">
      <c r="A946" s="15" t="str">
        <f>'Afrap. dec21-feb22'!A948</f>
        <v/>
      </c>
      <c r="B946" s="78" t="str">
        <f>IF(ISBLANK('Afrap. dec21-feb22'!B948),"",'Afrap. dec21-feb22'!B948)</f>
        <v/>
      </c>
      <c r="C946" s="78" t="str">
        <f>IF(ISBLANK('Afrap. dec21-feb22'!C948),"",'Afrap. dec21-feb22'!C948)</f>
        <v/>
      </c>
      <c r="D946" s="20">
        <f>IF('Afrap. dec21-feb22'!J948="Funktionær",0.75,0.9)</f>
        <v>0.9</v>
      </c>
      <c r="E946" s="16"/>
      <c r="J946" s="96" t="str">
        <f t="shared" si="28"/>
        <v/>
      </c>
      <c r="K946" s="29" t="str">
        <f t="shared" si="29"/>
        <v/>
      </c>
    </row>
    <row r="947" spans="1:11" x14ac:dyDescent="0.25">
      <c r="A947" s="15" t="str">
        <f>'Afrap. dec21-feb22'!A949</f>
        <v/>
      </c>
      <c r="B947" s="78" t="str">
        <f>IF(ISBLANK('Afrap. dec21-feb22'!B949),"",'Afrap. dec21-feb22'!B949)</f>
        <v/>
      </c>
      <c r="C947" s="78" t="str">
        <f>IF(ISBLANK('Afrap. dec21-feb22'!C949),"",'Afrap. dec21-feb22'!C949)</f>
        <v/>
      </c>
      <c r="D947" s="20">
        <f>IF('Afrap. dec21-feb22'!J949="Funktionær",0.75,0.9)</f>
        <v>0.9</v>
      </c>
      <c r="E947" s="16"/>
      <c r="J947" s="96" t="str">
        <f t="shared" si="28"/>
        <v/>
      </c>
      <c r="K947" s="29" t="str">
        <f t="shared" si="29"/>
        <v/>
      </c>
    </row>
    <row r="948" spans="1:11" x14ac:dyDescent="0.25">
      <c r="A948" s="15" t="str">
        <f>'Afrap. dec21-feb22'!A950</f>
        <v/>
      </c>
      <c r="B948" s="78" t="str">
        <f>IF(ISBLANK('Afrap. dec21-feb22'!B950),"",'Afrap. dec21-feb22'!B950)</f>
        <v/>
      </c>
      <c r="C948" s="78" t="str">
        <f>IF(ISBLANK('Afrap. dec21-feb22'!C950),"",'Afrap. dec21-feb22'!C950)</f>
        <v/>
      </c>
      <c r="D948" s="20">
        <f>IF('Afrap. dec21-feb22'!J950="Funktionær",0.75,0.9)</f>
        <v>0.9</v>
      </c>
      <c r="E948" s="16"/>
      <c r="J948" s="96" t="str">
        <f t="shared" si="28"/>
        <v/>
      </c>
      <c r="K948" s="29" t="str">
        <f t="shared" si="29"/>
        <v/>
      </c>
    </row>
    <row r="949" spans="1:11" x14ac:dyDescent="0.25">
      <c r="A949" s="15" t="str">
        <f>'Afrap. dec21-feb22'!A951</f>
        <v/>
      </c>
      <c r="B949" s="78" t="str">
        <f>IF(ISBLANK('Afrap. dec21-feb22'!B951),"",'Afrap. dec21-feb22'!B951)</f>
        <v/>
      </c>
      <c r="C949" s="78" t="str">
        <f>IF(ISBLANK('Afrap. dec21-feb22'!C951),"",'Afrap. dec21-feb22'!C951)</f>
        <v/>
      </c>
      <c r="D949" s="20">
        <f>IF('Afrap. dec21-feb22'!J951="Funktionær",0.75,0.9)</f>
        <v>0.9</v>
      </c>
      <c r="E949" s="16"/>
      <c r="J949" s="96" t="str">
        <f t="shared" si="28"/>
        <v/>
      </c>
      <c r="K949" s="29" t="str">
        <f t="shared" si="29"/>
        <v/>
      </c>
    </row>
    <row r="950" spans="1:11" x14ac:dyDescent="0.25">
      <c r="A950" s="15" t="str">
        <f>'Afrap. dec21-feb22'!A952</f>
        <v/>
      </c>
      <c r="B950" s="78" t="str">
        <f>IF(ISBLANK('Afrap. dec21-feb22'!B952),"",'Afrap. dec21-feb22'!B952)</f>
        <v/>
      </c>
      <c r="C950" s="78" t="str">
        <f>IF(ISBLANK('Afrap. dec21-feb22'!C952),"",'Afrap. dec21-feb22'!C952)</f>
        <v/>
      </c>
      <c r="D950" s="20">
        <f>IF('Afrap. dec21-feb22'!J952="Funktionær",0.75,0.9)</f>
        <v>0.9</v>
      </c>
      <c r="E950" s="16"/>
      <c r="J950" s="96" t="str">
        <f t="shared" si="28"/>
        <v/>
      </c>
      <c r="K950" s="29" t="str">
        <f t="shared" si="29"/>
        <v/>
      </c>
    </row>
    <row r="951" spans="1:11" x14ac:dyDescent="0.25">
      <c r="A951" s="15" t="str">
        <f>'Afrap. dec21-feb22'!A953</f>
        <v/>
      </c>
      <c r="B951" s="78" t="str">
        <f>IF(ISBLANK('Afrap. dec21-feb22'!B953),"",'Afrap. dec21-feb22'!B953)</f>
        <v/>
      </c>
      <c r="C951" s="78" t="str">
        <f>IF(ISBLANK('Afrap. dec21-feb22'!C953),"",'Afrap. dec21-feb22'!C953)</f>
        <v/>
      </c>
      <c r="D951" s="20">
        <f>IF('Afrap. dec21-feb22'!J953="Funktionær",0.75,0.9)</f>
        <v>0.9</v>
      </c>
      <c r="E951" s="16"/>
      <c r="J951" s="96" t="str">
        <f t="shared" si="28"/>
        <v/>
      </c>
      <c r="K951" s="29" t="str">
        <f t="shared" si="29"/>
        <v/>
      </c>
    </row>
    <row r="952" spans="1:11" x14ac:dyDescent="0.25">
      <c r="A952" s="15" t="str">
        <f>'Afrap. dec21-feb22'!A954</f>
        <v/>
      </c>
      <c r="B952" s="78" t="str">
        <f>IF(ISBLANK('Afrap. dec21-feb22'!B954),"",'Afrap. dec21-feb22'!B954)</f>
        <v/>
      </c>
      <c r="C952" s="78" t="str">
        <f>IF(ISBLANK('Afrap. dec21-feb22'!C954),"",'Afrap. dec21-feb22'!C954)</f>
        <v/>
      </c>
      <c r="D952" s="20">
        <f>IF('Afrap. dec21-feb22'!J954="Funktionær",0.75,0.9)</f>
        <v>0.9</v>
      </c>
      <c r="E952" s="16"/>
      <c r="J952" s="96" t="str">
        <f t="shared" si="28"/>
        <v/>
      </c>
      <c r="K952" s="29" t="str">
        <f t="shared" si="29"/>
        <v/>
      </c>
    </row>
    <row r="953" spans="1:11" x14ac:dyDescent="0.25">
      <c r="A953" s="15" t="str">
        <f>'Afrap. dec21-feb22'!A955</f>
        <v/>
      </c>
      <c r="B953" s="78" t="str">
        <f>IF(ISBLANK('Afrap. dec21-feb22'!B955),"",'Afrap. dec21-feb22'!B955)</f>
        <v/>
      </c>
      <c r="C953" s="78" t="str">
        <f>IF(ISBLANK('Afrap. dec21-feb22'!C955),"",'Afrap. dec21-feb22'!C955)</f>
        <v/>
      </c>
      <c r="D953" s="20">
        <f>IF('Afrap. dec21-feb22'!J955="Funktionær",0.75,0.9)</f>
        <v>0.9</v>
      </c>
      <c r="E953" s="16"/>
      <c r="J953" s="96" t="str">
        <f t="shared" si="28"/>
        <v/>
      </c>
      <c r="K953" s="29" t="str">
        <f t="shared" si="29"/>
        <v/>
      </c>
    </row>
    <row r="954" spans="1:11" x14ac:dyDescent="0.25">
      <c r="A954" s="15" t="str">
        <f>'Afrap. dec21-feb22'!A956</f>
        <v/>
      </c>
      <c r="B954" s="78" t="str">
        <f>IF(ISBLANK('Afrap. dec21-feb22'!B956),"",'Afrap. dec21-feb22'!B956)</f>
        <v/>
      </c>
      <c r="C954" s="78" t="str">
        <f>IF(ISBLANK('Afrap. dec21-feb22'!C956),"",'Afrap. dec21-feb22'!C956)</f>
        <v/>
      </c>
      <c r="D954" s="20">
        <f>IF('Afrap. dec21-feb22'!J956="Funktionær",0.75,0.9)</f>
        <v>0.9</v>
      </c>
      <c r="E954" s="16"/>
      <c r="J954" s="96" t="str">
        <f t="shared" si="28"/>
        <v/>
      </c>
      <c r="K954" s="29" t="str">
        <f t="shared" si="29"/>
        <v/>
      </c>
    </row>
    <row r="955" spans="1:11" x14ac:dyDescent="0.25">
      <c r="A955" s="15" t="str">
        <f>'Afrap. dec21-feb22'!A957</f>
        <v/>
      </c>
      <c r="B955" s="78" t="str">
        <f>IF(ISBLANK('Afrap. dec21-feb22'!B957),"",'Afrap. dec21-feb22'!B957)</f>
        <v/>
      </c>
      <c r="C955" s="78" t="str">
        <f>IF(ISBLANK('Afrap. dec21-feb22'!C957),"",'Afrap. dec21-feb22'!C957)</f>
        <v/>
      </c>
      <c r="D955" s="20">
        <f>IF('Afrap. dec21-feb22'!J957="Funktionær",0.75,0.9)</f>
        <v>0.9</v>
      </c>
      <c r="E955" s="16"/>
      <c r="J955" s="96" t="str">
        <f t="shared" si="28"/>
        <v/>
      </c>
      <c r="K955" s="29" t="str">
        <f t="shared" si="29"/>
        <v/>
      </c>
    </row>
    <row r="956" spans="1:11" x14ac:dyDescent="0.25">
      <c r="A956" s="15" t="str">
        <f>'Afrap. dec21-feb22'!A958</f>
        <v/>
      </c>
      <c r="B956" s="78" t="str">
        <f>IF(ISBLANK('Afrap. dec21-feb22'!B958),"",'Afrap. dec21-feb22'!B958)</f>
        <v/>
      </c>
      <c r="C956" s="78" t="str">
        <f>IF(ISBLANK('Afrap. dec21-feb22'!C958),"",'Afrap. dec21-feb22'!C958)</f>
        <v/>
      </c>
      <c r="D956" s="20">
        <f>IF('Afrap. dec21-feb22'!J958="Funktionær",0.75,0.9)</f>
        <v>0.9</v>
      </c>
      <c r="E956" s="16"/>
      <c r="J956" s="96" t="str">
        <f t="shared" si="28"/>
        <v/>
      </c>
      <c r="K956" s="29" t="str">
        <f t="shared" si="29"/>
        <v/>
      </c>
    </row>
    <row r="957" spans="1:11" x14ac:dyDescent="0.25">
      <c r="A957" s="15" t="str">
        <f>'Afrap. dec21-feb22'!A959</f>
        <v/>
      </c>
      <c r="B957" s="78" t="str">
        <f>IF(ISBLANK('Afrap. dec21-feb22'!B959),"",'Afrap. dec21-feb22'!B959)</f>
        <v/>
      </c>
      <c r="C957" s="78" t="str">
        <f>IF(ISBLANK('Afrap. dec21-feb22'!C959),"",'Afrap. dec21-feb22'!C959)</f>
        <v/>
      </c>
      <c r="D957" s="20">
        <f>IF('Afrap. dec21-feb22'!J959="Funktionær",0.75,0.9)</f>
        <v>0.9</v>
      </c>
      <c r="E957" s="16"/>
      <c r="J957" s="96" t="str">
        <f t="shared" si="28"/>
        <v/>
      </c>
      <c r="K957" s="29" t="str">
        <f t="shared" si="29"/>
        <v/>
      </c>
    </row>
    <row r="958" spans="1:11" x14ac:dyDescent="0.25">
      <c r="A958" s="15" t="str">
        <f>'Afrap. dec21-feb22'!A960</f>
        <v/>
      </c>
      <c r="B958" s="78" t="str">
        <f>IF(ISBLANK('Afrap. dec21-feb22'!B960),"",'Afrap. dec21-feb22'!B960)</f>
        <v/>
      </c>
      <c r="C958" s="78" t="str">
        <f>IF(ISBLANK('Afrap. dec21-feb22'!C960),"",'Afrap. dec21-feb22'!C960)</f>
        <v/>
      </c>
      <c r="D958" s="20">
        <f>IF('Afrap. dec21-feb22'!J960="Funktionær",0.75,0.9)</f>
        <v>0.9</v>
      </c>
      <c r="E958" s="16"/>
      <c r="J958" s="96" t="str">
        <f t="shared" si="28"/>
        <v/>
      </c>
      <c r="K958" s="29" t="str">
        <f t="shared" si="29"/>
        <v/>
      </c>
    </row>
    <row r="959" spans="1:11" x14ac:dyDescent="0.25">
      <c r="A959" s="15" t="str">
        <f>'Afrap. dec21-feb22'!A961</f>
        <v/>
      </c>
      <c r="B959" s="78" t="str">
        <f>IF(ISBLANK('Afrap. dec21-feb22'!B961),"",'Afrap. dec21-feb22'!B961)</f>
        <v/>
      </c>
      <c r="C959" s="78" t="str">
        <f>IF(ISBLANK('Afrap. dec21-feb22'!C961),"",'Afrap. dec21-feb22'!C961)</f>
        <v/>
      </c>
      <c r="D959" s="20">
        <f>IF('Afrap. dec21-feb22'!J961="Funktionær",0.75,0.9)</f>
        <v>0.9</v>
      </c>
      <c r="E959" s="16"/>
      <c r="J959" s="96" t="str">
        <f t="shared" si="28"/>
        <v/>
      </c>
      <c r="K959" s="29" t="str">
        <f t="shared" si="29"/>
        <v/>
      </c>
    </row>
    <row r="960" spans="1:11" x14ac:dyDescent="0.25">
      <c r="A960" s="15" t="str">
        <f>'Afrap. dec21-feb22'!A962</f>
        <v/>
      </c>
      <c r="B960" s="78" t="str">
        <f>IF(ISBLANK('Afrap. dec21-feb22'!B962),"",'Afrap. dec21-feb22'!B962)</f>
        <v/>
      </c>
      <c r="C960" s="78" t="str">
        <f>IF(ISBLANK('Afrap. dec21-feb22'!C962),"",'Afrap. dec21-feb22'!C962)</f>
        <v/>
      </c>
      <c r="D960" s="20">
        <f>IF('Afrap. dec21-feb22'!J962="Funktionær",0.75,0.9)</f>
        <v>0.9</v>
      </c>
      <c r="E960" s="16"/>
      <c r="J960" s="96" t="str">
        <f t="shared" si="28"/>
        <v/>
      </c>
      <c r="K960" s="29" t="str">
        <f t="shared" si="29"/>
        <v/>
      </c>
    </row>
    <row r="961" spans="1:11" x14ac:dyDescent="0.25">
      <c r="A961" s="15" t="str">
        <f>'Afrap. dec21-feb22'!A963</f>
        <v/>
      </c>
      <c r="B961" s="78" t="str">
        <f>IF(ISBLANK('Afrap. dec21-feb22'!B963),"",'Afrap. dec21-feb22'!B963)</f>
        <v/>
      </c>
      <c r="C961" s="78" t="str">
        <f>IF(ISBLANK('Afrap. dec21-feb22'!C963),"",'Afrap. dec21-feb22'!C963)</f>
        <v/>
      </c>
      <c r="D961" s="20">
        <f>IF('Afrap. dec21-feb22'!J963="Funktionær",0.75,0.9)</f>
        <v>0.9</v>
      </c>
      <c r="E961" s="16"/>
      <c r="J961" s="96" t="str">
        <f t="shared" si="28"/>
        <v/>
      </c>
      <c r="K961" s="29" t="str">
        <f t="shared" si="29"/>
        <v/>
      </c>
    </row>
    <row r="962" spans="1:11" x14ac:dyDescent="0.25">
      <c r="A962" s="15" t="str">
        <f>'Afrap. dec21-feb22'!A964</f>
        <v/>
      </c>
      <c r="B962" s="78" t="str">
        <f>IF(ISBLANK('Afrap. dec21-feb22'!B964),"",'Afrap. dec21-feb22'!B964)</f>
        <v/>
      </c>
      <c r="C962" s="78" t="str">
        <f>IF(ISBLANK('Afrap. dec21-feb22'!C964),"",'Afrap. dec21-feb22'!C964)</f>
        <v/>
      </c>
      <c r="D962" s="20">
        <f>IF('Afrap. dec21-feb22'!J964="Funktionær",0.75,0.9)</f>
        <v>0.9</v>
      </c>
      <c r="E962" s="16"/>
      <c r="J962" s="96" t="str">
        <f t="shared" si="28"/>
        <v/>
      </c>
      <c r="K962" s="29" t="str">
        <f t="shared" si="29"/>
        <v/>
      </c>
    </row>
    <row r="963" spans="1:11" x14ac:dyDescent="0.25">
      <c r="A963" s="15" t="str">
        <f>'Afrap. dec21-feb22'!A965</f>
        <v/>
      </c>
      <c r="B963" s="78" t="str">
        <f>IF(ISBLANK('Afrap. dec21-feb22'!B965),"",'Afrap. dec21-feb22'!B965)</f>
        <v/>
      </c>
      <c r="C963" s="78" t="str">
        <f>IF(ISBLANK('Afrap. dec21-feb22'!C965),"",'Afrap. dec21-feb22'!C965)</f>
        <v/>
      </c>
      <c r="D963" s="20">
        <f>IF('Afrap. dec21-feb22'!J965="Funktionær",0.75,0.9)</f>
        <v>0.9</v>
      </c>
      <c r="E963" s="16"/>
      <c r="J963" s="96" t="str">
        <f t="shared" si="28"/>
        <v/>
      </c>
      <c r="K963" s="29" t="str">
        <f t="shared" si="29"/>
        <v/>
      </c>
    </row>
    <row r="964" spans="1:11" x14ac:dyDescent="0.25">
      <c r="A964" s="15" t="str">
        <f>'Afrap. dec21-feb22'!A966</f>
        <v/>
      </c>
      <c r="B964" s="78" t="str">
        <f>IF(ISBLANK('Afrap. dec21-feb22'!B966),"",'Afrap. dec21-feb22'!B966)</f>
        <v/>
      </c>
      <c r="C964" s="78" t="str">
        <f>IF(ISBLANK('Afrap. dec21-feb22'!C966),"",'Afrap. dec21-feb22'!C966)</f>
        <v/>
      </c>
      <c r="D964" s="20">
        <f>IF('Afrap. dec21-feb22'!J966="Funktionær",0.75,0.9)</f>
        <v>0.9</v>
      </c>
      <c r="E964" s="16"/>
      <c r="J964" s="96" t="str">
        <f t="shared" si="28"/>
        <v/>
      </c>
      <c r="K964" s="29" t="str">
        <f t="shared" si="29"/>
        <v/>
      </c>
    </row>
    <row r="965" spans="1:11" x14ac:dyDescent="0.25">
      <c r="A965" s="15" t="str">
        <f>'Afrap. dec21-feb22'!A967</f>
        <v/>
      </c>
      <c r="B965" s="78" t="str">
        <f>IF(ISBLANK('Afrap. dec21-feb22'!B967),"",'Afrap. dec21-feb22'!B967)</f>
        <v/>
      </c>
      <c r="C965" s="78" t="str">
        <f>IF(ISBLANK('Afrap. dec21-feb22'!C967),"",'Afrap. dec21-feb22'!C967)</f>
        <v/>
      </c>
      <c r="D965" s="20">
        <f>IF('Afrap. dec21-feb22'!J967="Funktionær",0.75,0.9)</f>
        <v>0.9</v>
      </c>
      <c r="E965" s="16"/>
      <c r="J965" s="96" t="str">
        <f t="shared" si="28"/>
        <v/>
      </c>
      <c r="K965" s="29" t="str">
        <f t="shared" si="29"/>
        <v/>
      </c>
    </row>
    <row r="966" spans="1:11" x14ac:dyDescent="0.25">
      <c r="A966" s="15" t="str">
        <f>'Afrap. dec21-feb22'!A968</f>
        <v/>
      </c>
      <c r="B966" s="78" t="str">
        <f>IF(ISBLANK('Afrap. dec21-feb22'!B968),"",'Afrap. dec21-feb22'!B968)</f>
        <v/>
      </c>
      <c r="C966" s="78" t="str">
        <f>IF(ISBLANK('Afrap. dec21-feb22'!C968),"",'Afrap. dec21-feb22'!C968)</f>
        <v/>
      </c>
      <c r="D966" s="20">
        <f>IF('Afrap. dec21-feb22'!J968="Funktionær",0.75,0.9)</f>
        <v>0.9</v>
      </c>
      <c r="E966" s="16"/>
      <c r="J966" s="96" t="str">
        <f t="shared" ref="J966:J1029" si="30">IF(E966="Ja",((F966-G966)+(H966-I966)),"")</f>
        <v/>
      </c>
      <c r="K966" s="29" t="str">
        <f t="shared" ref="K966:K1029" si="31">IFERROR(IF(J966&lt;0,J966*D966,J966*D966),"")</f>
        <v/>
      </c>
    </row>
    <row r="967" spans="1:11" x14ac:dyDescent="0.25">
      <c r="A967" s="15" t="str">
        <f>'Afrap. dec21-feb22'!A969</f>
        <v/>
      </c>
      <c r="B967" s="78" t="str">
        <f>IF(ISBLANK('Afrap. dec21-feb22'!B969),"",'Afrap. dec21-feb22'!B969)</f>
        <v/>
      </c>
      <c r="C967" s="78" t="str">
        <f>IF(ISBLANK('Afrap. dec21-feb22'!C969),"",'Afrap. dec21-feb22'!C969)</f>
        <v/>
      </c>
      <c r="D967" s="20">
        <f>IF('Afrap. dec21-feb22'!J969="Funktionær",0.75,0.9)</f>
        <v>0.9</v>
      </c>
      <c r="E967" s="16"/>
      <c r="J967" s="96" t="str">
        <f t="shared" si="30"/>
        <v/>
      </c>
      <c r="K967" s="29" t="str">
        <f t="shared" si="31"/>
        <v/>
      </c>
    </row>
    <row r="968" spans="1:11" x14ac:dyDescent="0.25">
      <c r="A968" s="15" t="str">
        <f>'Afrap. dec21-feb22'!A970</f>
        <v/>
      </c>
      <c r="B968" s="78" t="str">
        <f>IF(ISBLANK('Afrap. dec21-feb22'!B970),"",'Afrap. dec21-feb22'!B970)</f>
        <v/>
      </c>
      <c r="C968" s="78" t="str">
        <f>IF(ISBLANK('Afrap. dec21-feb22'!C970),"",'Afrap. dec21-feb22'!C970)</f>
        <v/>
      </c>
      <c r="D968" s="20">
        <f>IF('Afrap. dec21-feb22'!J970="Funktionær",0.75,0.9)</f>
        <v>0.9</v>
      </c>
      <c r="E968" s="16"/>
      <c r="J968" s="96" t="str">
        <f t="shared" si="30"/>
        <v/>
      </c>
      <c r="K968" s="29" t="str">
        <f t="shared" si="31"/>
        <v/>
      </c>
    </row>
    <row r="969" spans="1:11" x14ac:dyDescent="0.25">
      <c r="A969" s="15" t="str">
        <f>'Afrap. dec21-feb22'!A971</f>
        <v/>
      </c>
      <c r="B969" s="78" t="str">
        <f>IF(ISBLANK('Afrap. dec21-feb22'!B971),"",'Afrap. dec21-feb22'!B971)</f>
        <v/>
      </c>
      <c r="C969" s="78" t="str">
        <f>IF(ISBLANK('Afrap. dec21-feb22'!C971),"",'Afrap. dec21-feb22'!C971)</f>
        <v/>
      </c>
      <c r="D969" s="20">
        <f>IF('Afrap. dec21-feb22'!J971="Funktionær",0.75,0.9)</f>
        <v>0.9</v>
      </c>
      <c r="E969" s="16"/>
      <c r="J969" s="96" t="str">
        <f t="shared" si="30"/>
        <v/>
      </c>
      <c r="K969" s="29" t="str">
        <f t="shared" si="31"/>
        <v/>
      </c>
    </row>
    <row r="970" spans="1:11" x14ac:dyDescent="0.25">
      <c r="A970" s="15" t="str">
        <f>'Afrap. dec21-feb22'!A972</f>
        <v/>
      </c>
      <c r="B970" s="78" t="str">
        <f>IF(ISBLANK('Afrap. dec21-feb22'!B972),"",'Afrap. dec21-feb22'!B972)</f>
        <v/>
      </c>
      <c r="C970" s="78" t="str">
        <f>IF(ISBLANK('Afrap. dec21-feb22'!C972),"",'Afrap. dec21-feb22'!C972)</f>
        <v/>
      </c>
      <c r="D970" s="20">
        <f>IF('Afrap. dec21-feb22'!J972="Funktionær",0.75,0.9)</f>
        <v>0.9</v>
      </c>
      <c r="E970" s="16"/>
      <c r="J970" s="96" t="str">
        <f t="shared" si="30"/>
        <v/>
      </c>
      <c r="K970" s="29" t="str">
        <f t="shared" si="31"/>
        <v/>
      </c>
    </row>
    <row r="971" spans="1:11" x14ac:dyDescent="0.25">
      <c r="A971" s="15" t="str">
        <f>'Afrap. dec21-feb22'!A973</f>
        <v/>
      </c>
      <c r="B971" s="78" t="str">
        <f>IF(ISBLANK('Afrap. dec21-feb22'!B973),"",'Afrap. dec21-feb22'!B973)</f>
        <v/>
      </c>
      <c r="C971" s="78" t="str">
        <f>IF(ISBLANK('Afrap. dec21-feb22'!C973),"",'Afrap. dec21-feb22'!C973)</f>
        <v/>
      </c>
      <c r="D971" s="20">
        <f>IF('Afrap. dec21-feb22'!J973="Funktionær",0.75,0.9)</f>
        <v>0.9</v>
      </c>
      <c r="E971" s="16"/>
      <c r="J971" s="96" t="str">
        <f t="shared" si="30"/>
        <v/>
      </c>
      <c r="K971" s="29" t="str">
        <f t="shared" si="31"/>
        <v/>
      </c>
    </row>
    <row r="972" spans="1:11" x14ac:dyDescent="0.25">
      <c r="A972" s="15" t="str">
        <f>'Afrap. dec21-feb22'!A974</f>
        <v/>
      </c>
      <c r="B972" s="78" t="str">
        <f>IF(ISBLANK('Afrap. dec21-feb22'!B974),"",'Afrap. dec21-feb22'!B974)</f>
        <v/>
      </c>
      <c r="C972" s="78" t="str">
        <f>IF(ISBLANK('Afrap. dec21-feb22'!C974),"",'Afrap. dec21-feb22'!C974)</f>
        <v/>
      </c>
      <c r="D972" s="20">
        <f>IF('Afrap. dec21-feb22'!J974="Funktionær",0.75,0.9)</f>
        <v>0.9</v>
      </c>
      <c r="E972" s="16"/>
      <c r="J972" s="96" t="str">
        <f t="shared" si="30"/>
        <v/>
      </c>
      <c r="K972" s="29" t="str">
        <f t="shared" si="31"/>
        <v/>
      </c>
    </row>
    <row r="973" spans="1:11" x14ac:dyDescent="0.25">
      <c r="A973" s="15" t="str">
        <f>'Afrap. dec21-feb22'!A975</f>
        <v/>
      </c>
      <c r="B973" s="78" t="str">
        <f>IF(ISBLANK('Afrap. dec21-feb22'!B975),"",'Afrap. dec21-feb22'!B975)</f>
        <v/>
      </c>
      <c r="C973" s="78" t="str">
        <f>IF(ISBLANK('Afrap. dec21-feb22'!C975),"",'Afrap. dec21-feb22'!C975)</f>
        <v/>
      </c>
      <c r="D973" s="20">
        <f>IF('Afrap. dec21-feb22'!J975="Funktionær",0.75,0.9)</f>
        <v>0.9</v>
      </c>
      <c r="E973" s="16"/>
      <c r="J973" s="96" t="str">
        <f t="shared" si="30"/>
        <v/>
      </c>
      <c r="K973" s="29" t="str">
        <f t="shared" si="31"/>
        <v/>
      </c>
    </row>
    <row r="974" spans="1:11" x14ac:dyDescent="0.25">
      <c r="A974" s="15" t="str">
        <f>'Afrap. dec21-feb22'!A976</f>
        <v/>
      </c>
      <c r="B974" s="78" t="str">
        <f>IF(ISBLANK('Afrap. dec21-feb22'!B976),"",'Afrap. dec21-feb22'!B976)</f>
        <v/>
      </c>
      <c r="C974" s="78" t="str">
        <f>IF(ISBLANK('Afrap. dec21-feb22'!C976),"",'Afrap. dec21-feb22'!C976)</f>
        <v/>
      </c>
      <c r="D974" s="20">
        <f>IF('Afrap. dec21-feb22'!J976="Funktionær",0.75,0.9)</f>
        <v>0.9</v>
      </c>
      <c r="E974" s="16"/>
      <c r="J974" s="96" t="str">
        <f t="shared" si="30"/>
        <v/>
      </c>
      <c r="K974" s="29" t="str">
        <f t="shared" si="31"/>
        <v/>
      </c>
    </row>
    <row r="975" spans="1:11" x14ac:dyDescent="0.25">
      <c r="A975" s="15" t="str">
        <f>'Afrap. dec21-feb22'!A977</f>
        <v/>
      </c>
      <c r="B975" s="78" t="str">
        <f>IF(ISBLANK('Afrap. dec21-feb22'!B977),"",'Afrap. dec21-feb22'!B977)</f>
        <v/>
      </c>
      <c r="C975" s="78" t="str">
        <f>IF(ISBLANK('Afrap. dec21-feb22'!C977),"",'Afrap. dec21-feb22'!C977)</f>
        <v/>
      </c>
      <c r="D975" s="20">
        <f>IF('Afrap. dec21-feb22'!J977="Funktionær",0.75,0.9)</f>
        <v>0.9</v>
      </c>
      <c r="E975" s="16"/>
      <c r="J975" s="96" t="str">
        <f t="shared" si="30"/>
        <v/>
      </c>
      <c r="K975" s="29" t="str">
        <f t="shared" si="31"/>
        <v/>
      </c>
    </row>
    <row r="976" spans="1:11" x14ac:dyDescent="0.25">
      <c r="A976" s="15" t="str">
        <f>'Afrap. dec21-feb22'!A978</f>
        <v/>
      </c>
      <c r="B976" s="78" t="str">
        <f>IF(ISBLANK('Afrap. dec21-feb22'!B978),"",'Afrap. dec21-feb22'!B978)</f>
        <v/>
      </c>
      <c r="C976" s="78" t="str">
        <f>IF(ISBLANK('Afrap. dec21-feb22'!C978),"",'Afrap. dec21-feb22'!C978)</f>
        <v/>
      </c>
      <c r="D976" s="20">
        <f>IF('Afrap. dec21-feb22'!J978="Funktionær",0.75,0.9)</f>
        <v>0.9</v>
      </c>
      <c r="E976" s="16"/>
      <c r="J976" s="96" t="str">
        <f t="shared" si="30"/>
        <v/>
      </c>
      <c r="K976" s="29" t="str">
        <f t="shared" si="31"/>
        <v/>
      </c>
    </row>
    <row r="977" spans="1:11" x14ac:dyDescent="0.25">
      <c r="A977" s="15" t="str">
        <f>'Afrap. dec21-feb22'!A979</f>
        <v/>
      </c>
      <c r="B977" s="78" t="str">
        <f>IF(ISBLANK('Afrap. dec21-feb22'!B979),"",'Afrap. dec21-feb22'!B979)</f>
        <v/>
      </c>
      <c r="C977" s="78" t="str">
        <f>IF(ISBLANK('Afrap. dec21-feb22'!C979),"",'Afrap. dec21-feb22'!C979)</f>
        <v/>
      </c>
      <c r="D977" s="20">
        <f>IF('Afrap. dec21-feb22'!J979="Funktionær",0.75,0.9)</f>
        <v>0.9</v>
      </c>
      <c r="E977" s="16"/>
      <c r="J977" s="96" t="str">
        <f t="shared" si="30"/>
        <v/>
      </c>
      <c r="K977" s="29" t="str">
        <f t="shared" si="31"/>
        <v/>
      </c>
    </row>
    <row r="978" spans="1:11" x14ac:dyDescent="0.25">
      <c r="A978" s="15" t="str">
        <f>'Afrap. dec21-feb22'!A980</f>
        <v/>
      </c>
      <c r="B978" s="78" t="str">
        <f>IF(ISBLANK('Afrap. dec21-feb22'!B980),"",'Afrap. dec21-feb22'!B980)</f>
        <v/>
      </c>
      <c r="C978" s="78" t="str">
        <f>IF(ISBLANK('Afrap. dec21-feb22'!C980),"",'Afrap. dec21-feb22'!C980)</f>
        <v/>
      </c>
      <c r="D978" s="20">
        <f>IF('Afrap. dec21-feb22'!J980="Funktionær",0.75,0.9)</f>
        <v>0.9</v>
      </c>
      <c r="E978" s="16"/>
      <c r="J978" s="96" t="str">
        <f t="shared" si="30"/>
        <v/>
      </c>
      <c r="K978" s="29" t="str">
        <f t="shared" si="31"/>
        <v/>
      </c>
    </row>
    <row r="979" spans="1:11" x14ac:dyDescent="0.25">
      <c r="A979" s="15" t="str">
        <f>'Afrap. dec21-feb22'!A981</f>
        <v/>
      </c>
      <c r="B979" s="78" t="str">
        <f>IF(ISBLANK('Afrap. dec21-feb22'!B981),"",'Afrap. dec21-feb22'!B981)</f>
        <v/>
      </c>
      <c r="C979" s="78" t="str">
        <f>IF(ISBLANK('Afrap. dec21-feb22'!C981),"",'Afrap. dec21-feb22'!C981)</f>
        <v/>
      </c>
      <c r="D979" s="20">
        <f>IF('Afrap. dec21-feb22'!J981="Funktionær",0.75,0.9)</f>
        <v>0.9</v>
      </c>
      <c r="E979" s="16"/>
      <c r="J979" s="96" t="str">
        <f t="shared" si="30"/>
        <v/>
      </c>
      <c r="K979" s="29" t="str">
        <f t="shared" si="31"/>
        <v/>
      </c>
    </row>
    <row r="980" spans="1:11" x14ac:dyDescent="0.25">
      <c r="A980" s="15" t="str">
        <f>'Afrap. dec21-feb22'!A982</f>
        <v/>
      </c>
      <c r="B980" s="78" t="str">
        <f>IF(ISBLANK('Afrap. dec21-feb22'!B982),"",'Afrap. dec21-feb22'!B982)</f>
        <v/>
      </c>
      <c r="C980" s="78" t="str">
        <f>IF(ISBLANK('Afrap. dec21-feb22'!C982),"",'Afrap. dec21-feb22'!C982)</f>
        <v/>
      </c>
      <c r="D980" s="20">
        <f>IF('Afrap. dec21-feb22'!J982="Funktionær",0.75,0.9)</f>
        <v>0.9</v>
      </c>
      <c r="E980" s="16"/>
      <c r="J980" s="96" t="str">
        <f t="shared" si="30"/>
        <v/>
      </c>
      <c r="K980" s="29" t="str">
        <f t="shared" si="31"/>
        <v/>
      </c>
    </row>
    <row r="981" spans="1:11" x14ac:dyDescent="0.25">
      <c r="A981" s="15" t="str">
        <f>'Afrap. dec21-feb22'!A983</f>
        <v/>
      </c>
      <c r="B981" s="78" t="str">
        <f>IF(ISBLANK('Afrap. dec21-feb22'!B983),"",'Afrap. dec21-feb22'!B983)</f>
        <v/>
      </c>
      <c r="C981" s="78" t="str">
        <f>IF(ISBLANK('Afrap. dec21-feb22'!C983),"",'Afrap. dec21-feb22'!C983)</f>
        <v/>
      </c>
      <c r="D981" s="20">
        <f>IF('Afrap. dec21-feb22'!J983="Funktionær",0.75,0.9)</f>
        <v>0.9</v>
      </c>
      <c r="E981" s="16"/>
      <c r="J981" s="96" t="str">
        <f t="shared" si="30"/>
        <v/>
      </c>
      <c r="K981" s="29" t="str">
        <f t="shared" si="31"/>
        <v/>
      </c>
    </row>
    <row r="982" spans="1:11" x14ac:dyDescent="0.25">
      <c r="A982" s="15" t="str">
        <f>'Afrap. dec21-feb22'!A984</f>
        <v/>
      </c>
      <c r="B982" s="78" t="str">
        <f>IF(ISBLANK('Afrap. dec21-feb22'!B984),"",'Afrap. dec21-feb22'!B984)</f>
        <v/>
      </c>
      <c r="C982" s="78" t="str">
        <f>IF(ISBLANK('Afrap. dec21-feb22'!C984),"",'Afrap. dec21-feb22'!C984)</f>
        <v/>
      </c>
      <c r="D982" s="20">
        <f>IF('Afrap. dec21-feb22'!J984="Funktionær",0.75,0.9)</f>
        <v>0.9</v>
      </c>
      <c r="E982" s="16"/>
      <c r="J982" s="96" t="str">
        <f t="shared" si="30"/>
        <v/>
      </c>
      <c r="K982" s="29" t="str">
        <f t="shared" si="31"/>
        <v/>
      </c>
    </row>
    <row r="983" spans="1:11" x14ac:dyDescent="0.25">
      <c r="A983" s="15" t="str">
        <f>'Afrap. dec21-feb22'!A985</f>
        <v/>
      </c>
      <c r="B983" s="78" t="str">
        <f>IF(ISBLANK('Afrap. dec21-feb22'!B985),"",'Afrap. dec21-feb22'!B985)</f>
        <v/>
      </c>
      <c r="C983" s="78" t="str">
        <f>IF(ISBLANK('Afrap. dec21-feb22'!C985),"",'Afrap. dec21-feb22'!C985)</f>
        <v/>
      </c>
      <c r="D983" s="20">
        <f>IF('Afrap. dec21-feb22'!J985="Funktionær",0.75,0.9)</f>
        <v>0.9</v>
      </c>
      <c r="E983" s="16"/>
      <c r="J983" s="96" t="str">
        <f t="shared" si="30"/>
        <v/>
      </c>
      <c r="K983" s="29" t="str">
        <f t="shared" si="31"/>
        <v/>
      </c>
    </row>
    <row r="984" spans="1:11" x14ac:dyDescent="0.25">
      <c r="A984" s="15" t="str">
        <f>'Afrap. dec21-feb22'!A986</f>
        <v/>
      </c>
      <c r="B984" s="78" t="str">
        <f>IF(ISBLANK('Afrap. dec21-feb22'!B986),"",'Afrap. dec21-feb22'!B986)</f>
        <v/>
      </c>
      <c r="C984" s="78" t="str">
        <f>IF(ISBLANK('Afrap. dec21-feb22'!C986),"",'Afrap. dec21-feb22'!C986)</f>
        <v/>
      </c>
      <c r="D984" s="20">
        <f>IF('Afrap. dec21-feb22'!J986="Funktionær",0.75,0.9)</f>
        <v>0.9</v>
      </c>
      <c r="E984" s="16"/>
      <c r="J984" s="96" t="str">
        <f t="shared" si="30"/>
        <v/>
      </c>
      <c r="K984" s="29" t="str">
        <f t="shared" si="31"/>
        <v/>
      </c>
    </row>
    <row r="985" spans="1:11" x14ac:dyDescent="0.25">
      <c r="A985" s="15" t="str">
        <f>'Afrap. dec21-feb22'!A987</f>
        <v/>
      </c>
      <c r="B985" s="78" t="str">
        <f>IF(ISBLANK('Afrap. dec21-feb22'!B987),"",'Afrap. dec21-feb22'!B987)</f>
        <v/>
      </c>
      <c r="C985" s="78" t="str">
        <f>IF(ISBLANK('Afrap. dec21-feb22'!C987),"",'Afrap. dec21-feb22'!C987)</f>
        <v/>
      </c>
      <c r="D985" s="20">
        <f>IF('Afrap. dec21-feb22'!J987="Funktionær",0.75,0.9)</f>
        <v>0.9</v>
      </c>
      <c r="E985" s="16"/>
      <c r="J985" s="96" t="str">
        <f t="shared" si="30"/>
        <v/>
      </c>
      <c r="K985" s="29" t="str">
        <f t="shared" si="31"/>
        <v/>
      </c>
    </row>
    <row r="986" spans="1:11" x14ac:dyDescent="0.25">
      <c r="A986" s="15" t="str">
        <f>'Afrap. dec21-feb22'!A988</f>
        <v/>
      </c>
      <c r="B986" s="78" t="str">
        <f>IF(ISBLANK('Afrap. dec21-feb22'!B988),"",'Afrap. dec21-feb22'!B988)</f>
        <v/>
      </c>
      <c r="C986" s="78" t="str">
        <f>IF(ISBLANK('Afrap. dec21-feb22'!C988),"",'Afrap. dec21-feb22'!C988)</f>
        <v/>
      </c>
      <c r="D986" s="20">
        <f>IF('Afrap. dec21-feb22'!J988="Funktionær",0.75,0.9)</f>
        <v>0.9</v>
      </c>
      <c r="E986" s="16"/>
      <c r="J986" s="96" t="str">
        <f t="shared" si="30"/>
        <v/>
      </c>
      <c r="K986" s="29" t="str">
        <f t="shared" si="31"/>
        <v/>
      </c>
    </row>
    <row r="987" spans="1:11" x14ac:dyDescent="0.25">
      <c r="A987" s="15" t="str">
        <f>'Afrap. dec21-feb22'!A989</f>
        <v/>
      </c>
      <c r="B987" s="78" t="str">
        <f>IF(ISBLANK('Afrap. dec21-feb22'!B989),"",'Afrap. dec21-feb22'!B989)</f>
        <v/>
      </c>
      <c r="C987" s="78" t="str">
        <f>IF(ISBLANK('Afrap. dec21-feb22'!C989),"",'Afrap. dec21-feb22'!C989)</f>
        <v/>
      </c>
      <c r="D987" s="20">
        <f>IF('Afrap. dec21-feb22'!J989="Funktionær",0.75,0.9)</f>
        <v>0.9</v>
      </c>
      <c r="E987" s="16"/>
      <c r="J987" s="96" t="str">
        <f t="shared" si="30"/>
        <v/>
      </c>
      <c r="K987" s="29" t="str">
        <f t="shared" si="31"/>
        <v/>
      </c>
    </row>
    <row r="988" spans="1:11" x14ac:dyDescent="0.25">
      <c r="A988" s="15" t="str">
        <f>'Afrap. dec21-feb22'!A990</f>
        <v/>
      </c>
      <c r="B988" s="78" t="str">
        <f>IF(ISBLANK('Afrap. dec21-feb22'!B990),"",'Afrap. dec21-feb22'!B990)</f>
        <v/>
      </c>
      <c r="C988" s="78" t="str">
        <f>IF(ISBLANK('Afrap. dec21-feb22'!C990),"",'Afrap. dec21-feb22'!C990)</f>
        <v/>
      </c>
      <c r="D988" s="20">
        <f>IF('Afrap. dec21-feb22'!J990="Funktionær",0.75,0.9)</f>
        <v>0.9</v>
      </c>
      <c r="E988" s="16"/>
      <c r="J988" s="96" t="str">
        <f t="shared" si="30"/>
        <v/>
      </c>
      <c r="K988" s="29" t="str">
        <f t="shared" si="31"/>
        <v/>
      </c>
    </row>
    <row r="989" spans="1:11" x14ac:dyDescent="0.25">
      <c r="A989" s="15" t="str">
        <f>'Afrap. dec21-feb22'!A991</f>
        <v/>
      </c>
      <c r="B989" s="78" t="str">
        <f>IF(ISBLANK('Afrap. dec21-feb22'!B991),"",'Afrap. dec21-feb22'!B991)</f>
        <v/>
      </c>
      <c r="C989" s="78" t="str">
        <f>IF(ISBLANK('Afrap. dec21-feb22'!C991),"",'Afrap. dec21-feb22'!C991)</f>
        <v/>
      </c>
      <c r="D989" s="20">
        <f>IF('Afrap. dec21-feb22'!J991="Funktionær",0.75,0.9)</f>
        <v>0.9</v>
      </c>
      <c r="E989" s="16"/>
      <c r="J989" s="96" t="str">
        <f t="shared" si="30"/>
        <v/>
      </c>
      <c r="K989" s="29" t="str">
        <f t="shared" si="31"/>
        <v/>
      </c>
    </row>
    <row r="990" spans="1:11" x14ac:dyDescent="0.25">
      <c r="A990" s="15" t="str">
        <f>'Afrap. dec21-feb22'!A992</f>
        <v/>
      </c>
      <c r="B990" s="78" t="str">
        <f>IF(ISBLANK('Afrap. dec21-feb22'!B992),"",'Afrap. dec21-feb22'!B992)</f>
        <v/>
      </c>
      <c r="C990" s="78" t="str">
        <f>IF(ISBLANK('Afrap. dec21-feb22'!C992),"",'Afrap. dec21-feb22'!C992)</f>
        <v/>
      </c>
      <c r="D990" s="20">
        <f>IF('Afrap. dec21-feb22'!J992="Funktionær",0.75,0.9)</f>
        <v>0.9</v>
      </c>
      <c r="E990" s="16"/>
      <c r="J990" s="96" t="str">
        <f t="shared" si="30"/>
        <v/>
      </c>
      <c r="K990" s="29" t="str">
        <f t="shared" si="31"/>
        <v/>
      </c>
    </row>
    <row r="991" spans="1:11" x14ac:dyDescent="0.25">
      <c r="A991" s="15" t="str">
        <f>'Afrap. dec21-feb22'!A993</f>
        <v/>
      </c>
      <c r="B991" s="78" t="str">
        <f>IF(ISBLANK('Afrap. dec21-feb22'!B993),"",'Afrap. dec21-feb22'!B993)</f>
        <v/>
      </c>
      <c r="C991" s="78" t="str">
        <f>IF(ISBLANK('Afrap. dec21-feb22'!C993),"",'Afrap. dec21-feb22'!C993)</f>
        <v/>
      </c>
      <c r="D991" s="20">
        <f>IF('Afrap. dec21-feb22'!J993="Funktionær",0.75,0.9)</f>
        <v>0.9</v>
      </c>
      <c r="E991" s="16"/>
      <c r="J991" s="96" t="str">
        <f t="shared" si="30"/>
        <v/>
      </c>
      <c r="K991" s="29" t="str">
        <f t="shared" si="31"/>
        <v/>
      </c>
    </row>
    <row r="992" spans="1:11" x14ac:dyDescent="0.25">
      <c r="A992" s="15" t="str">
        <f>'Afrap. dec21-feb22'!A994</f>
        <v/>
      </c>
      <c r="B992" s="78" t="str">
        <f>IF(ISBLANK('Afrap. dec21-feb22'!B994),"",'Afrap. dec21-feb22'!B994)</f>
        <v/>
      </c>
      <c r="C992" s="78" t="str">
        <f>IF(ISBLANK('Afrap. dec21-feb22'!C994),"",'Afrap. dec21-feb22'!C994)</f>
        <v/>
      </c>
      <c r="D992" s="20">
        <f>IF('Afrap. dec21-feb22'!J994="Funktionær",0.75,0.9)</f>
        <v>0.9</v>
      </c>
      <c r="E992" s="16"/>
      <c r="J992" s="96" t="str">
        <f t="shared" si="30"/>
        <v/>
      </c>
      <c r="K992" s="29" t="str">
        <f t="shared" si="31"/>
        <v/>
      </c>
    </row>
    <row r="993" spans="1:11" x14ac:dyDescent="0.25">
      <c r="A993" s="15" t="str">
        <f>'Afrap. dec21-feb22'!A995</f>
        <v/>
      </c>
      <c r="B993" s="78" t="str">
        <f>IF(ISBLANK('Afrap. dec21-feb22'!B995),"",'Afrap. dec21-feb22'!B995)</f>
        <v/>
      </c>
      <c r="C993" s="78" t="str">
        <f>IF(ISBLANK('Afrap. dec21-feb22'!C995),"",'Afrap. dec21-feb22'!C995)</f>
        <v/>
      </c>
      <c r="D993" s="20">
        <f>IF('Afrap. dec21-feb22'!J995="Funktionær",0.75,0.9)</f>
        <v>0.9</v>
      </c>
      <c r="E993" s="16"/>
      <c r="J993" s="96" t="str">
        <f t="shared" si="30"/>
        <v/>
      </c>
      <c r="K993" s="29" t="str">
        <f t="shared" si="31"/>
        <v/>
      </c>
    </row>
    <row r="994" spans="1:11" x14ac:dyDescent="0.25">
      <c r="A994" s="15" t="str">
        <f>'Afrap. dec21-feb22'!A996</f>
        <v/>
      </c>
      <c r="B994" s="78" t="str">
        <f>IF(ISBLANK('Afrap. dec21-feb22'!B996),"",'Afrap. dec21-feb22'!B996)</f>
        <v/>
      </c>
      <c r="C994" s="78" t="str">
        <f>IF(ISBLANK('Afrap. dec21-feb22'!C996),"",'Afrap. dec21-feb22'!C996)</f>
        <v/>
      </c>
      <c r="D994" s="20">
        <f>IF('Afrap. dec21-feb22'!J996="Funktionær",0.75,0.9)</f>
        <v>0.9</v>
      </c>
      <c r="E994" s="16"/>
      <c r="J994" s="96" t="str">
        <f t="shared" si="30"/>
        <v/>
      </c>
      <c r="K994" s="29" t="str">
        <f t="shared" si="31"/>
        <v/>
      </c>
    </row>
    <row r="995" spans="1:11" x14ac:dyDescent="0.25">
      <c r="A995" s="15" t="str">
        <f>'Afrap. dec21-feb22'!A997</f>
        <v/>
      </c>
      <c r="B995" s="78" t="str">
        <f>IF(ISBLANK('Afrap. dec21-feb22'!B997),"",'Afrap. dec21-feb22'!B997)</f>
        <v/>
      </c>
      <c r="C995" s="78" t="str">
        <f>IF(ISBLANK('Afrap. dec21-feb22'!C997),"",'Afrap. dec21-feb22'!C997)</f>
        <v/>
      </c>
      <c r="D995" s="20">
        <f>IF('Afrap. dec21-feb22'!J997="Funktionær",0.75,0.9)</f>
        <v>0.9</v>
      </c>
      <c r="E995" s="16"/>
      <c r="J995" s="96" t="str">
        <f t="shared" si="30"/>
        <v/>
      </c>
      <c r="K995" s="29" t="str">
        <f t="shared" si="31"/>
        <v/>
      </c>
    </row>
    <row r="996" spans="1:11" x14ac:dyDescent="0.25">
      <c r="A996" s="15" t="str">
        <f>'Afrap. dec21-feb22'!A998</f>
        <v/>
      </c>
      <c r="B996" s="78" t="str">
        <f>IF(ISBLANK('Afrap. dec21-feb22'!B998),"",'Afrap. dec21-feb22'!B998)</f>
        <v/>
      </c>
      <c r="C996" s="78" t="str">
        <f>IF(ISBLANK('Afrap. dec21-feb22'!C998),"",'Afrap. dec21-feb22'!C998)</f>
        <v/>
      </c>
      <c r="D996" s="20">
        <f>IF('Afrap. dec21-feb22'!J998="Funktionær",0.75,0.9)</f>
        <v>0.9</v>
      </c>
      <c r="E996" s="16"/>
      <c r="J996" s="96" t="str">
        <f t="shared" si="30"/>
        <v/>
      </c>
      <c r="K996" s="29" t="str">
        <f t="shared" si="31"/>
        <v/>
      </c>
    </row>
    <row r="997" spans="1:11" x14ac:dyDescent="0.25">
      <c r="A997" s="15" t="str">
        <f>'Afrap. dec21-feb22'!A999</f>
        <v/>
      </c>
      <c r="B997" s="78" t="str">
        <f>IF(ISBLANK('Afrap. dec21-feb22'!B999),"",'Afrap. dec21-feb22'!B999)</f>
        <v/>
      </c>
      <c r="C997" s="78" t="str">
        <f>IF(ISBLANK('Afrap. dec21-feb22'!C999),"",'Afrap. dec21-feb22'!C999)</f>
        <v/>
      </c>
      <c r="D997" s="20">
        <f>IF('Afrap. dec21-feb22'!J999="Funktionær",0.75,0.9)</f>
        <v>0.9</v>
      </c>
      <c r="E997" s="16"/>
      <c r="J997" s="96" t="str">
        <f t="shared" si="30"/>
        <v/>
      </c>
      <c r="K997" s="29" t="str">
        <f t="shared" si="31"/>
        <v/>
      </c>
    </row>
    <row r="998" spans="1:11" x14ac:dyDescent="0.25">
      <c r="A998" s="15" t="str">
        <f>'Afrap. dec21-feb22'!A1000</f>
        <v/>
      </c>
      <c r="B998" s="78" t="str">
        <f>IF(ISBLANK('Afrap. dec21-feb22'!B1000),"",'Afrap. dec21-feb22'!B1000)</f>
        <v/>
      </c>
      <c r="C998" s="78" t="str">
        <f>IF(ISBLANK('Afrap. dec21-feb22'!C1000),"",'Afrap. dec21-feb22'!C1000)</f>
        <v/>
      </c>
      <c r="D998" s="20">
        <f>IF('Afrap. dec21-feb22'!J1000="Funktionær",0.75,0.9)</f>
        <v>0.9</v>
      </c>
      <c r="E998" s="16"/>
      <c r="J998" s="96" t="str">
        <f t="shared" si="30"/>
        <v/>
      </c>
      <c r="K998" s="29" t="str">
        <f t="shared" si="31"/>
        <v/>
      </c>
    </row>
    <row r="999" spans="1:11" x14ac:dyDescent="0.25">
      <c r="A999" s="15" t="str">
        <f>'Afrap. dec21-feb22'!A1001</f>
        <v/>
      </c>
      <c r="B999" s="78" t="str">
        <f>IF(ISBLANK('Afrap. dec21-feb22'!B1001),"",'Afrap. dec21-feb22'!B1001)</f>
        <v/>
      </c>
      <c r="C999" s="78" t="str">
        <f>IF(ISBLANK('Afrap. dec21-feb22'!C1001),"",'Afrap. dec21-feb22'!C1001)</f>
        <v/>
      </c>
      <c r="D999" s="20">
        <f>IF('Afrap. dec21-feb22'!J1001="Funktionær",0.75,0.9)</f>
        <v>0.9</v>
      </c>
      <c r="E999" s="16"/>
      <c r="J999" s="96" t="str">
        <f t="shared" si="30"/>
        <v/>
      </c>
      <c r="K999" s="29" t="str">
        <f t="shared" si="31"/>
        <v/>
      </c>
    </row>
    <row r="1000" spans="1:11" x14ac:dyDescent="0.25">
      <c r="A1000" s="15" t="str">
        <f>'Afrap. dec21-feb22'!A1002</f>
        <v/>
      </c>
      <c r="B1000" s="78" t="str">
        <f>IF(ISBLANK('Afrap. dec21-feb22'!B1002),"",'Afrap. dec21-feb22'!B1002)</f>
        <v/>
      </c>
      <c r="C1000" s="78" t="str">
        <f>IF(ISBLANK('Afrap. dec21-feb22'!C1002),"",'Afrap. dec21-feb22'!C1002)</f>
        <v/>
      </c>
      <c r="D1000" s="20">
        <f>IF('Afrap. dec21-feb22'!J1002="Funktionær",0.75,0.9)</f>
        <v>0.9</v>
      </c>
      <c r="E1000" s="16"/>
      <c r="J1000" s="96" t="str">
        <f t="shared" si="30"/>
        <v/>
      </c>
      <c r="K1000" s="29" t="str">
        <f t="shared" si="31"/>
        <v/>
      </c>
    </row>
    <row r="1001" spans="1:11" x14ac:dyDescent="0.25">
      <c r="A1001" s="15" t="str">
        <f>'Afrap. dec21-feb22'!A1003</f>
        <v/>
      </c>
      <c r="B1001" s="78" t="str">
        <f>IF(ISBLANK('Afrap. dec21-feb22'!B1003),"",'Afrap. dec21-feb22'!B1003)</f>
        <v/>
      </c>
      <c r="C1001" s="78" t="str">
        <f>IF(ISBLANK('Afrap. dec21-feb22'!C1003),"",'Afrap. dec21-feb22'!C1003)</f>
        <v/>
      </c>
      <c r="D1001" s="20">
        <f>IF('Afrap. dec21-feb22'!J1003="Funktionær",0.75,0.9)</f>
        <v>0.9</v>
      </c>
      <c r="E1001" s="16"/>
      <c r="J1001" s="96" t="str">
        <f t="shared" si="30"/>
        <v/>
      </c>
      <c r="K1001" s="29" t="str">
        <f t="shared" si="31"/>
        <v/>
      </c>
    </row>
    <row r="1002" spans="1:11" x14ac:dyDescent="0.25">
      <c r="A1002" s="15" t="str">
        <f>'Afrap. dec21-feb22'!A1004</f>
        <v/>
      </c>
      <c r="B1002" s="78" t="str">
        <f>IF(ISBLANK('Afrap. dec21-feb22'!B1004),"",'Afrap. dec21-feb22'!B1004)</f>
        <v/>
      </c>
      <c r="C1002" s="78" t="str">
        <f>IF(ISBLANK('Afrap. dec21-feb22'!C1004),"",'Afrap. dec21-feb22'!C1004)</f>
        <v/>
      </c>
      <c r="D1002" s="20">
        <f>IF('Afrap. dec21-feb22'!J1004="Funktionær",0.75,0.9)</f>
        <v>0.9</v>
      </c>
      <c r="E1002" s="16"/>
      <c r="J1002" s="96" t="str">
        <f t="shared" si="30"/>
        <v/>
      </c>
      <c r="K1002" s="29" t="str">
        <f t="shared" si="31"/>
        <v/>
      </c>
    </row>
    <row r="1003" spans="1:11" x14ac:dyDescent="0.25">
      <c r="A1003" s="15" t="str">
        <f>'Afrap. dec21-feb22'!A1005</f>
        <v/>
      </c>
      <c r="B1003" s="78" t="str">
        <f>IF(ISBLANK('Afrap. dec21-feb22'!B1005),"",'Afrap. dec21-feb22'!B1005)</f>
        <v/>
      </c>
      <c r="C1003" s="78" t="str">
        <f>IF(ISBLANK('Afrap. dec21-feb22'!C1005),"",'Afrap. dec21-feb22'!C1005)</f>
        <v/>
      </c>
      <c r="D1003" s="20">
        <f>IF('Afrap. dec21-feb22'!J1005="Funktionær",0.75,0.9)</f>
        <v>0.9</v>
      </c>
      <c r="E1003" s="16"/>
      <c r="J1003" s="96" t="str">
        <f t="shared" si="30"/>
        <v/>
      </c>
      <c r="K1003" s="29" t="str">
        <f t="shared" si="31"/>
        <v/>
      </c>
    </row>
    <row r="1004" spans="1:11" x14ac:dyDescent="0.25">
      <c r="A1004" s="15" t="str">
        <f>'Afrap. dec21-feb22'!A1006</f>
        <v/>
      </c>
      <c r="B1004" s="78" t="str">
        <f>IF(ISBLANK('Afrap. dec21-feb22'!B1006),"",'Afrap. dec21-feb22'!B1006)</f>
        <v/>
      </c>
      <c r="C1004" s="78" t="str">
        <f>IF(ISBLANK('Afrap. dec21-feb22'!C1006),"",'Afrap. dec21-feb22'!C1006)</f>
        <v/>
      </c>
      <c r="D1004" s="20">
        <f>IF('Afrap. dec21-feb22'!J1006="Funktionær",0.75,0.9)</f>
        <v>0.9</v>
      </c>
      <c r="E1004" s="16"/>
      <c r="J1004" s="96" t="str">
        <f t="shared" si="30"/>
        <v/>
      </c>
      <c r="K1004" s="29" t="str">
        <f t="shared" si="31"/>
        <v/>
      </c>
    </row>
    <row r="1005" spans="1:11" x14ac:dyDescent="0.25">
      <c r="A1005" s="15" t="str">
        <f>'Afrap. dec21-feb22'!A1007</f>
        <v/>
      </c>
      <c r="B1005" s="78" t="str">
        <f>IF(ISBLANK('Afrap. dec21-feb22'!B1007),"",'Afrap. dec21-feb22'!B1007)</f>
        <v/>
      </c>
      <c r="C1005" s="78" t="str">
        <f>IF(ISBLANK('Afrap. dec21-feb22'!C1007),"",'Afrap. dec21-feb22'!C1007)</f>
        <v/>
      </c>
      <c r="D1005" s="20">
        <f>IF('Afrap. dec21-feb22'!J1007="Funktionær",0.75,0.9)</f>
        <v>0.9</v>
      </c>
      <c r="E1005" s="16"/>
      <c r="J1005" s="96" t="str">
        <f t="shared" si="30"/>
        <v/>
      </c>
      <c r="K1005" s="29" t="str">
        <f t="shared" si="31"/>
        <v/>
      </c>
    </row>
    <row r="1006" spans="1:11" x14ac:dyDescent="0.25">
      <c r="A1006" s="15" t="str">
        <f>'Afrap. dec21-feb22'!A1008</f>
        <v/>
      </c>
      <c r="B1006" s="78" t="str">
        <f>IF(ISBLANK('Afrap. dec21-feb22'!B1008),"",'Afrap. dec21-feb22'!B1008)</f>
        <v/>
      </c>
      <c r="C1006" s="78" t="str">
        <f>IF(ISBLANK('Afrap. dec21-feb22'!C1008),"",'Afrap. dec21-feb22'!C1008)</f>
        <v/>
      </c>
      <c r="D1006" s="20">
        <f>IF('Afrap. dec21-feb22'!J1008="Funktionær",0.75,0.9)</f>
        <v>0.9</v>
      </c>
      <c r="E1006" s="16"/>
      <c r="J1006" s="96" t="str">
        <f t="shared" si="30"/>
        <v/>
      </c>
      <c r="K1006" s="29" t="str">
        <f t="shared" si="31"/>
        <v/>
      </c>
    </row>
    <row r="1007" spans="1:11" x14ac:dyDescent="0.25">
      <c r="A1007" s="15" t="str">
        <f>'Afrap. dec21-feb22'!A1009</f>
        <v/>
      </c>
      <c r="B1007" s="78" t="str">
        <f>IF(ISBLANK('Afrap. dec21-feb22'!B1009),"",'Afrap. dec21-feb22'!B1009)</f>
        <v/>
      </c>
      <c r="C1007" s="78" t="str">
        <f>IF(ISBLANK('Afrap. dec21-feb22'!C1009),"",'Afrap. dec21-feb22'!C1009)</f>
        <v/>
      </c>
      <c r="D1007" s="20">
        <f>IF('Afrap. dec21-feb22'!J1009="Funktionær",0.75,0.9)</f>
        <v>0.9</v>
      </c>
      <c r="E1007" s="16"/>
      <c r="J1007" s="96" t="str">
        <f t="shared" si="30"/>
        <v/>
      </c>
      <c r="K1007" s="29" t="str">
        <f t="shared" si="31"/>
        <v/>
      </c>
    </row>
    <row r="1008" spans="1:11" x14ac:dyDescent="0.25">
      <c r="A1008" s="15" t="str">
        <f>'Afrap. dec21-feb22'!A1010</f>
        <v/>
      </c>
      <c r="B1008" s="78" t="str">
        <f>IF(ISBLANK('Afrap. dec21-feb22'!B1010),"",'Afrap. dec21-feb22'!B1010)</f>
        <v/>
      </c>
      <c r="C1008" s="78" t="str">
        <f>IF(ISBLANK('Afrap. dec21-feb22'!C1010),"",'Afrap. dec21-feb22'!C1010)</f>
        <v/>
      </c>
      <c r="D1008" s="20">
        <f>IF('Afrap. dec21-feb22'!J1010="Funktionær",0.75,0.9)</f>
        <v>0.9</v>
      </c>
      <c r="E1008" s="16"/>
      <c r="J1008" s="96" t="str">
        <f t="shared" si="30"/>
        <v/>
      </c>
      <c r="K1008" s="29" t="str">
        <f t="shared" si="31"/>
        <v/>
      </c>
    </row>
    <row r="1009" spans="1:11" x14ac:dyDescent="0.25">
      <c r="A1009" s="15" t="str">
        <f>'Afrap. dec21-feb22'!A1011</f>
        <v/>
      </c>
      <c r="B1009" s="78" t="str">
        <f>IF(ISBLANK('Afrap. dec21-feb22'!B1011),"",'Afrap. dec21-feb22'!B1011)</f>
        <v/>
      </c>
      <c r="C1009" s="78" t="str">
        <f>IF(ISBLANK('Afrap. dec21-feb22'!C1011),"",'Afrap. dec21-feb22'!C1011)</f>
        <v/>
      </c>
      <c r="D1009" s="20">
        <f>IF('Afrap. dec21-feb22'!J1011="Funktionær",0.75,0.9)</f>
        <v>0.9</v>
      </c>
      <c r="E1009" s="16"/>
      <c r="J1009" s="96" t="str">
        <f t="shared" si="30"/>
        <v/>
      </c>
      <c r="K1009" s="29" t="str">
        <f t="shared" si="31"/>
        <v/>
      </c>
    </row>
    <row r="1010" spans="1:11" x14ac:dyDescent="0.25">
      <c r="A1010" s="15" t="str">
        <f>'Afrap. dec21-feb22'!A1012</f>
        <v/>
      </c>
      <c r="B1010" s="78" t="str">
        <f>IF(ISBLANK('Afrap. dec21-feb22'!B1012),"",'Afrap. dec21-feb22'!B1012)</f>
        <v/>
      </c>
      <c r="C1010" s="78" t="str">
        <f>IF(ISBLANK('Afrap. dec21-feb22'!C1012),"",'Afrap. dec21-feb22'!C1012)</f>
        <v/>
      </c>
      <c r="D1010" s="20">
        <f>IF('Afrap. dec21-feb22'!J1012="Funktionær",0.75,0.9)</f>
        <v>0.9</v>
      </c>
      <c r="E1010" s="16"/>
      <c r="J1010" s="96" t="str">
        <f t="shared" si="30"/>
        <v/>
      </c>
      <c r="K1010" s="29" t="str">
        <f t="shared" si="31"/>
        <v/>
      </c>
    </row>
    <row r="1011" spans="1:11" x14ac:dyDescent="0.25">
      <c r="A1011" s="15" t="str">
        <f>'Afrap. dec21-feb22'!A1013</f>
        <v/>
      </c>
      <c r="B1011" s="78" t="str">
        <f>IF(ISBLANK('Afrap. dec21-feb22'!B1013),"",'Afrap. dec21-feb22'!B1013)</f>
        <v/>
      </c>
      <c r="C1011" s="78" t="str">
        <f>IF(ISBLANK('Afrap. dec21-feb22'!C1013),"",'Afrap. dec21-feb22'!C1013)</f>
        <v/>
      </c>
      <c r="D1011" s="20">
        <f>IF('Afrap. dec21-feb22'!J1013="Funktionær",0.75,0.9)</f>
        <v>0.9</v>
      </c>
      <c r="E1011" s="16"/>
      <c r="J1011" s="96" t="str">
        <f t="shared" si="30"/>
        <v/>
      </c>
      <c r="K1011" s="29" t="str">
        <f t="shared" si="31"/>
        <v/>
      </c>
    </row>
    <row r="1012" spans="1:11" x14ac:dyDescent="0.25">
      <c r="A1012" s="15" t="str">
        <f>'Afrap. dec21-feb22'!A1014</f>
        <v/>
      </c>
      <c r="B1012" s="78" t="str">
        <f>IF(ISBLANK('Afrap. dec21-feb22'!B1014),"",'Afrap. dec21-feb22'!B1014)</f>
        <v/>
      </c>
      <c r="C1012" s="78" t="str">
        <f>IF(ISBLANK('Afrap. dec21-feb22'!C1014),"",'Afrap. dec21-feb22'!C1014)</f>
        <v/>
      </c>
      <c r="D1012" s="20">
        <f>IF('Afrap. dec21-feb22'!J1014="Funktionær",0.75,0.9)</f>
        <v>0.9</v>
      </c>
      <c r="E1012" s="16"/>
      <c r="J1012" s="96" t="str">
        <f t="shared" si="30"/>
        <v/>
      </c>
      <c r="K1012" s="29" t="str">
        <f t="shared" si="31"/>
        <v/>
      </c>
    </row>
    <row r="1013" spans="1:11" x14ac:dyDescent="0.25">
      <c r="A1013" s="15" t="str">
        <f>'Afrap. dec21-feb22'!A1015</f>
        <v/>
      </c>
      <c r="B1013" s="78" t="str">
        <f>IF(ISBLANK('Afrap. dec21-feb22'!B1015),"",'Afrap. dec21-feb22'!B1015)</f>
        <v/>
      </c>
      <c r="C1013" s="78" t="str">
        <f>IF(ISBLANK('Afrap. dec21-feb22'!C1015),"",'Afrap. dec21-feb22'!C1015)</f>
        <v/>
      </c>
      <c r="D1013" s="20">
        <f>IF('Afrap. dec21-feb22'!J1015="Funktionær",0.75,0.9)</f>
        <v>0.9</v>
      </c>
      <c r="E1013" s="16"/>
      <c r="J1013" s="96" t="str">
        <f t="shared" si="30"/>
        <v/>
      </c>
      <c r="K1013" s="29" t="str">
        <f t="shared" si="31"/>
        <v/>
      </c>
    </row>
    <row r="1014" spans="1:11" x14ac:dyDescent="0.25">
      <c r="A1014" s="15" t="str">
        <f>'Afrap. dec21-feb22'!A1016</f>
        <v/>
      </c>
      <c r="B1014" s="78" t="str">
        <f>IF(ISBLANK('Afrap. dec21-feb22'!B1016),"",'Afrap. dec21-feb22'!B1016)</f>
        <v/>
      </c>
      <c r="C1014" s="78" t="str">
        <f>IF(ISBLANK('Afrap. dec21-feb22'!C1016),"",'Afrap. dec21-feb22'!C1016)</f>
        <v/>
      </c>
      <c r="D1014" s="20">
        <f>IF('Afrap. dec21-feb22'!J1016="Funktionær",0.75,0.9)</f>
        <v>0.9</v>
      </c>
      <c r="E1014" s="16"/>
      <c r="J1014" s="96" t="str">
        <f t="shared" si="30"/>
        <v/>
      </c>
      <c r="K1014" s="29" t="str">
        <f t="shared" si="31"/>
        <v/>
      </c>
    </row>
    <row r="1015" spans="1:11" x14ac:dyDescent="0.25">
      <c r="A1015" s="15" t="str">
        <f>'Afrap. dec21-feb22'!A1017</f>
        <v/>
      </c>
      <c r="B1015" s="78" t="str">
        <f>IF(ISBLANK('Afrap. dec21-feb22'!B1017),"",'Afrap. dec21-feb22'!B1017)</f>
        <v/>
      </c>
      <c r="C1015" s="78" t="str">
        <f>IF(ISBLANK('Afrap. dec21-feb22'!C1017),"",'Afrap. dec21-feb22'!C1017)</f>
        <v/>
      </c>
      <c r="D1015" s="20">
        <f>IF('Afrap. dec21-feb22'!J1017="Funktionær",0.75,0.9)</f>
        <v>0.9</v>
      </c>
      <c r="E1015" s="16"/>
      <c r="J1015" s="96" t="str">
        <f t="shared" si="30"/>
        <v/>
      </c>
      <c r="K1015" s="29" t="str">
        <f t="shared" si="31"/>
        <v/>
      </c>
    </row>
    <row r="1016" spans="1:11" x14ac:dyDescent="0.25">
      <c r="A1016" s="15" t="str">
        <f>'Afrap. dec21-feb22'!A1018</f>
        <v/>
      </c>
      <c r="B1016" s="78" t="str">
        <f>IF(ISBLANK('Afrap. dec21-feb22'!B1018),"",'Afrap. dec21-feb22'!B1018)</f>
        <v/>
      </c>
      <c r="C1016" s="78" t="str">
        <f>IF(ISBLANK('Afrap. dec21-feb22'!C1018),"",'Afrap. dec21-feb22'!C1018)</f>
        <v/>
      </c>
      <c r="D1016" s="20">
        <f>IF('Afrap. dec21-feb22'!J1018="Funktionær",0.75,0.9)</f>
        <v>0.9</v>
      </c>
      <c r="E1016" s="16"/>
      <c r="J1016" s="96" t="str">
        <f t="shared" si="30"/>
        <v/>
      </c>
      <c r="K1016" s="29" t="str">
        <f t="shared" si="31"/>
        <v/>
      </c>
    </row>
    <row r="1017" spans="1:11" x14ac:dyDescent="0.25">
      <c r="A1017" s="15" t="str">
        <f>'Afrap. dec21-feb22'!A1019</f>
        <v/>
      </c>
      <c r="B1017" s="78" t="str">
        <f>IF(ISBLANK('Afrap. dec21-feb22'!B1019),"",'Afrap. dec21-feb22'!B1019)</f>
        <v/>
      </c>
      <c r="C1017" s="78" t="str">
        <f>IF(ISBLANK('Afrap. dec21-feb22'!C1019),"",'Afrap. dec21-feb22'!C1019)</f>
        <v/>
      </c>
      <c r="D1017" s="20">
        <f>IF('Afrap. dec21-feb22'!J1019="Funktionær",0.75,0.9)</f>
        <v>0.9</v>
      </c>
      <c r="E1017" s="16"/>
      <c r="J1017" s="96" t="str">
        <f t="shared" si="30"/>
        <v/>
      </c>
      <c r="K1017" s="29" t="str">
        <f t="shared" si="31"/>
        <v/>
      </c>
    </row>
    <row r="1018" spans="1:11" x14ac:dyDescent="0.25">
      <c r="A1018" s="15" t="str">
        <f>'Afrap. dec21-feb22'!A1020</f>
        <v/>
      </c>
      <c r="B1018" s="78" t="str">
        <f>IF(ISBLANK('Afrap. dec21-feb22'!B1020),"",'Afrap. dec21-feb22'!B1020)</f>
        <v/>
      </c>
      <c r="C1018" s="78" t="str">
        <f>IF(ISBLANK('Afrap. dec21-feb22'!C1020),"",'Afrap. dec21-feb22'!C1020)</f>
        <v/>
      </c>
      <c r="D1018" s="20">
        <f>IF('Afrap. dec21-feb22'!J1020="Funktionær",0.75,0.9)</f>
        <v>0.9</v>
      </c>
      <c r="E1018" s="16"/>
      <c r="J1018" s="96" t="str">
        <f t="shared" si="30"/>
        <v/>
      </c>
      <c r="K1018" s="29" t="str">
        <f t="shared" si="31"/>
        <v/>
      </c>
    </row>
    <row r="1019" spans="1:11" x14ac:dyDescent="0.25">
      <c r="A1019" s="15" t="str">
        <f>'Afrap. dec21-feb22'!A1021</f>
        <v/>
      </c>
      <c r="B1019" s="78" t="str">
        <f>IF(ISBLANK('Afrap. dec21-feb22'!B1021),"",'Afrap. dec21-feb22'!B1021)</f>
        <v/>
      </c>
      <c r="C1019" s="78" t="str">
        <f>IF(ISBLANK('Afrap. dec21-feb22'!C1021),"",'Afrap. dec21-feb22'!C1021)</f>
        <v/>
      </c>
      <c r="D1019" s="20">
        <f>IF('Afrap. dec21-feb22'!J1021="Funktionær",0.75,0.9)</f>
        <v>0.9</v>
      </c>
      <c r="E1019" s="16"/>
      <c r="J1019" s="96" t="str">
        <f t="shared" si="30"/>
        <v/>
      </c>
      <c r="K1019" s="29" t="str">
        <f t="shared" si="31"/>
        <v/>
      </c>
    </row>
    <row r="1020" spans="1:11" x14ac:dyDescent="0.25">
      <c r="A1020" s="15" t="str">
        <f>'Afrap. dec21-feb22'!A1022</f>
        <v/>
      </c>
      <c r="B1020" s="78" t="str">
        <f>IF(ISBLANK('Afrap. dec21-feb22'!B1022),"",'Afrap. dec21-feb22'!B1022)</f>
        <v/>
      </c>
      <c r="C1020" s="78" t="str">
        <f>IF(ISBLANK('Afrap. dec21-feb22'!C1022),"",'Afrap. dec21-feb22'!C1022)</f>
        <v/>
      </c>
      <c r="D1020" s="20">
        <f>IF('Afrap. dec21-feb22'!J1022="Funktionær",0.75,0.9)</f>
        <v>0.9</v>
      </c>
      <c r="E1020" s="16"/>
      <c r="J1020" s="96" t="str">
        <f t="shared" si="30"/>
        <v/>
      </c>
      <c r="K1020" s="29" t="str">
        <f t="shared" si="31"/>
        <v/>
      </c>
    </row>
    <row r="1021" spans="1:11" x14ac:dyDescent="0.25">
      <c r="A1021" s="15" t="str">
        <f>'Afrap. dec21-feb22'!A1023</f>
        <v/>
      </c>
      <c r="B1021" s="78" t="str">
        <f>IF(ISBLANK('Afrap. dec21-feb22'!B1023),"",'Afrap. dec21-feb22'!B1023)</f>
        <v/>
      </c>
      <c r="C1021" s="78" t="str">
        <f>IF(ISBLANK('Afrap. dec21-feb22'!C1023),"",'Afrap. dec21-feb22'!C1023)</f>
        <v/>
      </c>
      <c r="D1021" s="20">
        <f>IF('Afrap. dec21-feb22'!J1023="Funktionær",0.75,0.9)</f>
        <v>0.9</v>
      </c>
      <c r="E1021" s="16"/>
      <c r="J1021" s="96" t="str">
        <f t="shared" si="30"/>
        <v/>
      </c>
      <c r="K1021" s="29" t="str">
        <f t="shared" si="31"/>
        <v/>
      </c>
    </row>
    <row r="1022" spans="1:11" x14ac:dyDescent="0.25">
      <c r="A1022" s="15" t="str">
        <f>'Afrap. dec21-feb22'!A1024</f>
        <v/>
      </c>
      <c r="B1022" s="78" t="str">
        <f>IF(ISBLANK('Afrap. dec21-feb22'!B1024),"",'Afrap. dec21-feb22'!B1024)</f>
        <v/>
      </c>
      <c r="C1022" s="78" t="str">
        <f>IF(ISBLANK('Afrap. dec21-feb22'!C1024),"",'Afrap. dec21-feb22'!C1024)</f>
        <v/>
      </c>
      <c r="D1022" s="20">
        <f>IF('Afrap. dec21-feb22'!J1024="Funktionær",0.75,0.9)</f>
        <v>0.9</v>
      </c>
      <c r="E1022" s="16"/>
      <c r="J1022" s="96" t="str">
        <f t="shared" si="30"/>
        <v/>
      </c>
      <c r="K1022" s="29" t="str">
        <f t="shared" si="31"/>
        <v/>
      </c>
    </row>
    <row r="1023" spans="1:11" x14ac:dyDescent="0.25">
      <c r="A1023" s="15" t="str">
        <f>'Afrap. dec21-feb22'!A1025</f>
        <v/>
      </c>
      <c r="B1023" s="78" t="str">
        <f>IF(ISBLANK('Afrap. dec21-feb22'!B1025),"",'Afrap. dec21-feb22'!B1025)</f>
        <v/>
      </c>
      <c r="C1023" s="78" t="str">
        <f>IF(ISBLANK('Afrap. dec21-feb22'!C1025),"",'Afrap. dec21-feb22'!C1025)</f>
        <v/>
      </c>
      <c r="D1023" s="20">
        <f>IF('Afrap. dec21-feb22'!J1025="Funktionær",0.75,0.9)</f>
        <v>0.9</v>
      </c>
      <c r="E1023" s="16"/>
      <c r="J1023" s="96" t="str">
        <f t="shared" si="30"/>
        <v/>
      </c>
      <c r="K1023" s="29" t="str">
        <f t="shared" si="31"/>
        <v/>
      </c>
    </row>
    <row r="1024" spans="1:11" x14ac:dyDescent="0.25">
      <c r="A1024" s="15" t="str">
        <f>'Afrap. dec21-feb22'!A1026</f>
        <v/>
      </c>
      <c r="B1024" s="78" t="str">
        <f>IF(ISBLANK('Afrap. dec21-feb22'!B1026),"",'Afrap. dec21-feb22'!B1026)</f>
        <v/>
      </c>
      <c r="C1024" s="78" t="str">
        <f>IF(ISBLANK('Afrap. dec21-feb22'!C1026),"",'Afrap. dec21-feb22'!C1026)</f>
        <v/>
      </c>
      <c r="D1024" s="20">
        <f>IF('Afrap. dec21-feb22'!J1026="Funktionær",0.75,0.9)</f>
        <v>0.9</v>
      </c>
      <c r="E1024" s="16"/>
      <c r="J1024" s="96" t="str">
        <f t="shared" si="30"/>
        <v/>
      </c>
      <c r="K1024" s="29" t="str">
        <f t="shared" si="31"/>
        <v/>
      </c>
    </row>
    <row r="1025" spans="1:11" x14ac:dyDescent="0.25">
      <c r="A1025" s="15" t="str">
        <f>'Afrap. dec21-feb22'!A1027</f>
        <v/>
      </c>
      <c r="B1025" s="78" t="str">
        <f>IF(ISBLANK('Afrap. dec21-feb22'!B1027),"",'Afrap. dec21-feb22'!B1027)</f>
        <v/>
      </c>
      <c r="C1025" s="78" t="str">
        <f>IF(ISBLANK('Afrap. dec21-feb22'!C1027),"",'Afrap. dec21-feb22'!C1027)</f>
        <v/>
      </c>
      <c r="D1025" s="20">
        <f>IF('Afrap. dec21-feb22'!J1027="Funktionær",0.75,0.9)</f>
        <v>0.9</v>
      </c>
      <c r="E1025" s="16"/>
      <c r="J1025" s="96" t="str">
        <f t="shared" si="30"/>
        <v/>
      </c>
      <c r="K1025" s="29" t="str">
        <f t="shared" si="31"/>
        <v/>
      </c>
    </row>
    <row r="1026" spans="1:11" x14ac:dyDescent="0.25">
      <c r="A1026" s="15" t="str">
        <f>'Afrap. dec21-feb22'!A1028</f>
        <v/>
      </c>
      <c r="B1026" s="78" t="str">
        <f>IF(ISBLANK('Afrap. dec21-feb22'!B1028),"",'Afrap. dec21-feb22'!B1028)</f>
        <v/>
      </c>
      <c r="C1026" s="78" t="str">
        <f>IF(ISBLANK('Afrap. dec21-feb22'!C1028),"",'Afrap. dec21-feb22'!C1028)</f>
        <v/>
      </c>
      <c r="D1026" s="20">
        <f>IF('Afrap. dec21-feb22'!J1028="Funktionær",0.75,0.9)</f>
        <v>0.9</v>
      </c>
      <c r="E1026" s="16"/>
      <c r="J1026" s="96" t="str">
        <f t="shared" si="30"/>
        <v/>
      </c>
      <c r="K1026" s="29" t="str">
        <f t="shared" si="31"/>
        <v/>
      </c>
    </row>
    <row r="1027" spans="1:11" x14ac:dyDescent="0.25">
      <c r="A1027" s="15" t="str">
        <f>'Afrap. dec21-feb22'!A1029</f>
        <v/>
      </c>
      <c r="B1027" s="78" t="str">
        <f>IF(ISBLANK('Afrap. dec21-feb22'!B1029),"",'Afrap. dec21-feb22'!B1029)</f>
        <v/>
      </c>
      <c r="C1027" s="78" t="str">
        <f>IF(ISBLANK('Afrap. dec21-feb22'!C1029),"",'Afrap. dec21-feb22'!C1029)</f>
        <v/>
      </c>
      <c r="D1027" s="20">
        <f>IF('Afrap. dec21-feb22'!J1029="Funktionær",0.75,0.9)</f>
        <v>0.9</v>
      </c>
      <c r="E1027" s="16"/>
      <c r="J1027" s="96" t="str">
        <f t="shared" si="30"/>
        <v/>
      </c>
      <c r="K1027" s="29" t="str">
        <f t="shared" si="31"/>
        <v/>
      </c>
    </row>
    <row r="1028" spans="1:11" x14ac:dyDescent="0.25">
      <c r="A1028" s="15" t="str">
        <f>'Afrap. dec21-feb22'!A1030</f>
        <v/>
      </c>
      <c r="B1028" s="78" t="str">
        <f>IF(ISBLANK('Afrap. dec21-feb22'!B1030),"",'Afrap. dec21-feb22'!B1030)</f>
        <v/>
      </c>
      <c r="C1028" s="78" t="str">
        <f>IF(ISBLANK('Afrap. dec21-feb22'!C1030),"",'Afrap. dec21-feb22'!C1030)</f>
        <v/>
      </c>
      <c r="D1028" s="20">
        <f>IF('Afrap. dec21-feb22'!J1030="Funktionær",0.75,0.9)</f>
        <v>0.9</v>
      </c>
      <c r="E1028" s="16"/>
      <c r="J1028" s="96" t="str">
        <f t="shared" si="30"/>
        <v/>
      </c>
      <c r="K1028" s="29" t="str">
        <f t="shared" si="31"/>
        <v/>
      </c>
    </row>
    <row r="1029" spans="1:11" x14ac:dyDescent="0.25">
      <c r="A1029" s="15" t="str">
        <f>'Afrap. dec21-feb22'!A1031</f>
        <v/>
      </c>
      <c r="B1029" s="78" t="str">
        <f>IF(ISBLANK('Afrap. dec21-feb22'!B1031),"",'Afrap. dec21-feb22'!B1031)</f>
        <v/>
      </c>
      <c r="C1029" s="78" t="str">
        <f>IF(ISBLANK('Afrap. dec21-feb22'!C1031),"",'Afrap. dec21-feb22'!C1031)</f>
        <v/>
      </c>
      <c r="D1029" s="20">
        <f>IF('Afrap. dec21-feb22'!J1031="Funktionær",0.75,0.9)</f>
        <v>0.9</v>
      </c>
      <c r="E1029" s="16"/>
      <c r="J1029" s="96" t="str">
        <f t="shared" si="30"/>
        <v/>
      </c>
      <c r="K1029" s="29" t="str">
        <f t="shared" si="31"/>
        <v/>
      </c>
    </row>
    <row r="1030" spans="1:11" x14ac:dyDescent="0.25">
      <c r="A1030" s="15" t="str">
        <f>'Afrap. dec21-feb22'!A1032</f>
        <v/>
      </c>
      <c r="B1030" s="78" t="str">
        <f>IF(ISBLANK('Afrap. dec21-feb22'!B1032),"",'Afrap. dec21-feb22'!B1032)</f>
        <v/>
      </c>
      <c r="C1030" s="78" t="str">
        <f>IF(ISBLANK('Afrap. dec21-feb22'!C1032),"",'Afrap. dec21-feb22'!C1032)</f>
        <v/>
      </c>
      <c r="D1030" s="20">
        <f>IF('Afrap. dec21-feb22'!J1032="Funktionær",0.75,0.9)</f>
        <v>0.9</v>
      </c>
      <c r="E1030" s="16"/>
      <c r="J1030" s="96" t="str">
        <f t="shared" ref="J1030:J1039" si="32">IF(E1030="Ja",((F1030-G1030)+(H1030-I1030)),"")</f>
        <v/>
      </c>
      <c r="K1030" s="29" t="str">
        <f t="shared" ref="K1030:K1039" si="33">IFERROR(IF(J1030&lt;0,J1030*D1030,J1030*D1030),"")</f>
        <v/>
      </c>
    </row>
    <row r="1031" spans="1:11" x14ac:dyDescent="0.25">
      <c r="A1031" s="15" t="str">
        <f>'Afrap. dec21-feb22'!A1033</f>
        <v/>
      </c>
      <c r="B1031" s="78" t="str">
        <f>IF(ISBLANK('Afrap. dec21-feb22'!B1033),"",'Afrap. dec21-feb22'!B1033)</f>
        <v/>
      </c>
      <c r="C1031" s="78" t="str">
        <f>IF(ISBLANK('Afrap. dec21-feb22'!C1033),"",'Afrap. dec21-feb22'!C1033)</f>
        <v/>
      </c>
      <c r="D1031" s="20">
        <f>IF('Afrap. dec21-feb22'!J1033="Funktionær",0.75,0.9)</f>
        <v>0.9</v>
      </c>
      <c r="E1031" s="16"/>
      <c r="J1031" s="96" t="str">
        <f t="shared" si="32"/>
        <v/>
      </c>
      <c r="K1031" s="29" t="str">
        <f t="shared" si="33"/>
        <v/>
      </c>
    </row>
    <row r="1032" spans="1:11" x14ac:dyDescent="0.25">
      <c r="A1032" s="15" t="str">
        <f>'Afrap. dec21-feb22'!A1034</f>
        <v/>
      </c>
      <c r="B1032" s="78" t="str">
        <f>IF(ISBLANK('Afrap. dec21-feb22'!B1034),"",'Afrap. dec21-feb22'!B1034)</f>
        <v/>
      </c>
      <c r="C1032" s="78" t="str">
        <f>IF(ISBLANK('Afrap. dec21-feb22'!C1034),"",'Afrap. dec21-feb22'!C1034)</f>
        <v/>
      </c>
      <c r="D1032" s="20">
        <f>IF('Afrap. dec21-feb22'!J1034="Funktionær",0.75,0.9)</f>
        <v>0.9</v>
      </c>
      <c r="E1032" s="16"/>
      <c r="J1032" s="96" t="str">
        <f t="shared" si="32"/>
        <v/>
      </c>
      <c r="K1032" s="29" t="str">
        <f t="shared" si="33"/>
        <v/>
      </c>
    </row>
    <row r="1033" spans="1:11" x14ac:dyDescent="0.25">
      <c r="A1033" s="15" t="str">
        <f>'Afrap. dec21-feb22'!A1035</f>
        <v/>
      </c>
      <c r="B1033" s="78" t="str">
        <f>IF(ISBLANK('Afrap. dec21-feb22'!B1035),"",'Afrap. dec21-feb22'!B1035)</f>
        <v/>
      </c>
      <c r="C1033" s="78" t="str">
        <f>IF(ISBLANK('Afrap. dec21-feb22'!C1035),"",'Afrap. dec21-feb22'!C1035)</f>
        <v/>
      </c>
      <c r="D1033" s="20">
        <f>IF('Afrap. dec21-feb22'!J1035="Funktionær",0.75,0.9)</f>
        <v>0.9</v>
      </c>
      <c r="E1033" s="16"/>
      <c r="J1033" s="96" t="str">
        <f t="shared" si="32"/>
        <v/>
      </c>
      <c r="K1033" s="29" t="str">
        <f t="shared" si="33"/>
        <v/>
      </c>
    </row>
    <row r="1034" spans="1:11" x14ac:dyDescent="0.25">
      <c r="A1034" s="15" t="str">
        <f>'Afrap. dec21-feb22'!A1036</f>
        <v/>
      </c>
      <c r="B1034" s="78" t="str">
        <f>IF(ISBLANK('Afrap. dec21-feb22'!B1036),"",'Afrap. dec21-feb22'!B1036)</f>
        <v/>
      </c>
      <c r="C1034" s="78" t="str">
        <f>IF(ISBLANK('Afrap. dec21-feb22'!C1036),"",'Afrap. dec21-feb22'!C1036)</f>
        <v/>
      </c>
      <c r="D1034" s="20">
        <f>IF('Afrap. dec21-feb22'!J1036="Funktionær",0.75,0.9)</f>
        <v>0.9</v>
      </c>
      <c r="E1034" s="16"/>
      <c r="J1034" s="96" t="str">
        <f t="shared" si="32"/>
        <v/>
      </c>
      <c r="K1034" s="29" t="str">
        <f t="shared" si="33"/>
        <v/>
      </c>
    </row>
    <row r="1035" spans="1:11" x14ac:dyDescent="0.25">
      <c r="A1035" s="15" t="str">
        <f>'Afrap. dec21-feb22'!A1037</f>
        <v/>
      </c>
      <c r="B1035" s="78" t="str">
        <f>IF(ISBLANK('Afrap. dec21-feb22'!B1037),"",'Afrap. dec21-feb22'!B1037)</f>
        <v/>
      </c>
      <c r="C1035" s="78" t="str">
        <f>IF(ISBLANK('Afrap. dec21-feb22'!C1037),"",'Afrap. dec21-feb22'!C1037)</f>
        <v/>
      </c>
      <c r="D1035" s="20">
        <f>IF('Afrap. dec21-feb22'!J1037="Funktionær",0.75,0.9)</f>
        <v>0.9</v>
      </c>
      <c r="E1035" s="16"/>
      <c r="J1035" s="96" t="str">
        <f t="shared" si="32"/>
        <v/>
      </c>
      <c r="K1035" s="29" t="str">
        <f t="shared" si="33"/>
        <v/>
      </c>
    </row>
    <row r="1036" spans="1:11" x14ac:dyDescent="0.25">
      <c r="A1036" s="15" t="str">
        <f>'Afrap. dec21-feb22'!A1038</f>
        <v/>
      </c>
      <c r="B1036" s="78" t="str">
        <f>IF(ISBLANK('Afrap. dec21-feb22'!B1038),"",'Afrap. dec21-feb22'!B1038)</f>
        <v/>
      </c>
      <c r="C1036" s="78" t="str">
        <f>IF(ISBLANK('Afrap. dec21-feb22'!C1038),"",'Afrap. dec21-feb22'!C1038)</f>
        <v/>
      </c>
      <c r="D1036" s="20">
        <f>IF('Afrap. dec21-feb22'!J1038="Funktionær",0.75,0.9)</f>
        <v>0.9</v>
      </c>
      <c r="E1036" s="16"/>
      <c r="J1036" s="96" t="str">
        <f t="shared" si="32"/>
        <v/>
      </c>
      <c r="K1036" s="29" t="str">
        <f t="shared" si="33"/>
        <v/>
      </c>
    </row>
    <row r="1037" spans="1:11" x14ac:dyDescent="0.25">
      <c r="A1037" s="15" t="str">
        <f>'Afrap. dec21-feb22'!A1039</f>
        <v/>
      </c>
      <c r="B1037" s="78" t="str">
        <f>IF(ISBLANK('Afrap. dec21-feb22'!B1039),"",'Afrap. dec21-feb22'!B1039)</f>
        <v/>
      </c>
      <c r="C1037" s="78" t="str">
        <f>IF(ISBLANK('Afrap. dec21-feb22'!C1039),"",'Afrap. dec21-feb22'!C1039)</f>
        <v/>
      </c>
      <c r="D1037" s="20">
        <f>IF('Afrap. dec21-feb22'!J1039="Funktionær",0.75,0.9)</f>
        <v>0.9</v>
      </c>
      <c r="E1037" s="16"/>
      <c r="J1037" s="96" t="str">
        <f t="shared" si="32"/>
        <v/>
      </c>
      <c r="K1037" s="29" t="str">
        <f t="shared" si="33"/>
        <v/>
      </c>
    </row>
    <row r="1038" spans="1:11" x14ac:dyDescent="0.25">
      <c r="A1038" s="15" t="str">
        <f>'Afrap. dec21-feb22'!A1040</f>
        <v/>
      </c>
      <c r="B1038" s="78" t="str">
        <f>IF(ISBLANK('Afrap. dec21-feb22'!B1040),"",'Afrap. dec21-feb22'!B1040)</f>
        <v/>
      </c>
      <c r="C1038" s="78" t="str">
        <f>IF(ISBLANK('Afrap. dec21-feb22'!C1040),"",'Afrap. dec21-feb22'!C1040)</f>
        <v/>
      </c>
      <c r="D1038" s="20">
        <f>IF('Afrap. dec21-feb22'!J1040="Funktionær",0.75,0.9)</f>
        <v>0.9</v>
      </c>
      <c r="E1038" s="16"/>
      <c r="J1038" s="96" t="str">
        <f t="shared" si="32"/>
        <v/>
      </c>
      <c r="K1038" s="29" t="str">
        <f t="shared" si="33"/>
        <v/>
      </c>
    </row>
    <row r="1039" spans="1:11" x14ac:dyDescent="0.25">
      <c r="A1039" s="15" t="str">
        <f>'Afrap. dec21-feb22'!A1041</f>
        <v/>
      </c>
      <c r="B1039" s="78" t="str">
        <f>IF(ISBLANK('Afrap. dec21-feb22'!B1041),"",'Afrap. dec21-feb22'!B1041)</f>
        <v/>
      </c>
      <c r="C1039" s="78" t="str">
        <f>IF(ISBLANK('Afrap. dec21-feb22'!C1041),"",'Afrap. dec21-feb22'!C1041)</f>
        <v/>
      </c>
      <c r="D1039" s="20">
        <f>IF('Afrap. dec21-feb22'!J1041="Funktionær",0.75,0.9)</f>
        <v>0.9</v>
      </c>
      <c r="E1039" s="16"/>
      <c r="J1039" s="96" t="str">
        <f t="shared" si="32"/>
        <v/>
      </c>
      <c r="K1039" s="29" t="str">
        <f t="shared" si="33"/>
        <v/>
      </c>
    </row>
  </sheetData>
  <sheetProtection algorithmName="SHA-512" hashValue="0D/xyNhYqsp4wkawhl0gUxkVyk9Rqe8PTrNwWsdla5wvOStnoea5EGjCQ5w64xCs6EHHYNqlJKKprz9tw9Vi3Q==" saltValue="ORqXk2oxCxtp151M75LZYw==" spinCount="100000" sheet="1" objects="1" scenarios="1"/>
  <mergeCells count="1">
    <mergeCell ref="A2:E2"/>
  </mergeCells>
  <conditionalFormatting sqref="F1:I1048576">
    <cfRule type="expression" dxfId="0" priority="5">
      <formula>$E1="Ja"</formula>
    </cfRule>
  </conditionalFormatting>
  <dataValidations count="1">
    <dataValidation type="list" allowBlank="1" showInputMessage="1" showErrorMessage="1" sqref="E5:E1048576">
      <formula1>JaNej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R128"/>
  <sheetViews>
    <sheetView zoomScaleNormal="100" workbookViewId="0">
      <selection activeCell="D13" sqref="D13"/>
    </sheetView>
  </sheetViews>
  <sheetFormatPr defaultColWidth="9.140625" defaultRowHeight="15" x14ac:dyDescent="0.25"/>
  <cols>
    <col min="1" max="1" width="23.42578125" style="109" bestFit="1" customWidth="1"/>
    <col min="2" max="2" width="20.42578125" style="87" bestFit="1" customWidth="1"/>
    <col min="3" max="3" width="18.7109375" style="87" bestFit="1" customWidth="1"/>
    <col min="4" max="13" width="10.7109375" style="87" customWidth="1"/>
    <col min="14" max="14" width="23.140625" style="87" customWidth="1"/>
    <col min="15" max="18" width="10.7109375" style="87" customWidth="1"/>
    <col min="19" max="16384" width="9.140625" style="87"/>
  </cols>
  <sheetData>
    <row r="1" spans="1:18" x14ac:dyDescent="0.25">
      <c r="A1" s="111" t="s">
        <v>75</v>
      </c>
      <c r="B1" s="89" t="s">
        <v>5</v>
      </c>
      <c r="C1" s="89" t="s">
        <v>15</v>
      </c>
      <c r="D1" s="89" t="s">
        <v>76</v>
      </c>
      <c r="E1" s="89" t="s">
        <v>103</v>
      </c>
      <c r="F1" s="89" t="s">
        <v>22</v>
      </c>
      <c r="G1" s="89" t="s">
        <v>9</v>
      </c>
      <c r="H1" s="89" t="s">
        <v>10</v>
      </c>
      <c r="I1" s="89" t="s">
        <v>23</v>
      </c>
      <c r="J1" s="89" t="s">
        <v>55</v>
      </c>
      <c r="K1" s="90" t="s">
        <v>56</v>
      </c>
      <c r="L1" s="91" t="s">
        <v>54</v>
      </c>
      <c r="M1" s="91" t="s">
        <v>77</v>
      </c>
      <c r="N1" s="92" t="s">
        <v>31</v>
      </c>
      <c r="O1" s="89" t="s">
        <v>57</v>
      </c>
      <c r="P1" s="89" t="s">
        <v>58</v>
      </c>
      <c r="Q1" s="89" t="s">
        <v>61</v>
      </c>
      <c r="R1" s="89" t="s">
        <v>62</v>
      </c>
    </row>
    <row r="2" spans="1:18" x14ac:dyDescent="0.25">
      <c r="A2" s="109" t="s">
        <v>13</v>
      </c>
      <c r="B2" s="87" t="s">
        <v>14</v>
      </c>
      <c r="C2" s="109" t="s">
        <v>104</v>
      </c>
      <c r="D2" s="93">
        <v>44190</v>
      </c>
      <c r="E2" s="87" t="s">
        <v>14</v>
      </c>
      <c r="F2" s="109" t="s">
        <v>78</v>
      </c>
      <c r="G2" s="110">
        <v>44531</v>
      </c>
      <c r="H2" s="110">
        <v>44561</v>
      </c>
      <c r="I2" s="109">
        <f>NETWORKDAYS(G2,H2,helligdage)</f>
        <v>23</v>
      </c>
      <c r="J2" s="110">
        <v>44540</v>
      </c>
      <c r="K2" s="110">
        <v>44561</v>
      </c>
      <c r="L2" s="112">
        <f t="shared" ref="L2:L4" si="0">NETWORKDAYS(J2,K2,helligdage)</f>
        <v>16</v>
      </c>
      <c r="M2" s="107"/>
      <c r="N2" s="108" t="s">
        <v>32</v>
      </c>
      <c r="O2" s="109" t="e">
        <f>NA()</f>
        <v>#N/A</v>
      </c>
      <c r="P2" s="109" t="e">
        <f>NA()</f>
        <v>#N/A</v>
      </c>
      <c r="Q2" s="109" t="e">
        <f>NA()</f>
        <v>#N/A</v>
      </c>
      <c r="R2" s="109" t="e">
        <f>NA()</f>
        <v>#N/A</v>
      </c>
    </row>
    <row r="3" spans="1:18" x14ac:dyDescent="0.25">
      <c r="A3" s="110">
        <v>44540</v>
      </c>
      <c r="B3" s="87" t="s">
        <v>1</v>
      </c>
      <c r="C3" s="87" t="s">
        <v>105</v>
      </c>
      <c r="D3" s="93">
        <v>44197</v>
      </c>
      <c r="E3" s="110" t="s">
        <v>101</v>
      </c>
      <c r="F3" s="109" t="s">
        <v>79</v>
      </c>
      <c r="G3" s="110">
        <v>44562</v>
      </c>
      <c r="H3" s="110">
        <v>44592</v>
      </c>
      <c r="I3" s="109">
        <f>NETWORKDAYS(G3,H3,helligdage)</f>
        <v>21</v>
      </c>
      <c r="J3" s="110">
        <v>44562</v>
      </c>
      <c r="K3" s="110">
        <v>44592</v>
      </c>
      <c r="L3" s="112">
        <f t="shared" si="0"/>
        <v>21</v>
      </c>
      <c r="M3" s="107"/>
      <c r="N3" s="108" t="s">
        <v>108</v>
      </c>
      <c r="O3" s="110">
        <f>MIN('Afrap. dec21-feb22'!E:E)</f>
        <v>0</v>
      </c>
      <c r="P3" s="110">
        <f>MAX('Afrap. dec21-feb22'!F:F)</f>
        <v>0</v>
      </c>
      <c r="Q3" s="110">
        <v>44540</v>
      </c>
      <c r="R3" s="110">
        <v>44607</v>
      </c>
    </row>
    <row r="4" spans="1:18" x14ac:dyDescent="0.25">
      <c r="A4" s="110">
        <v>44541</v>
      </c>
      <c r="B4" s="87" t="s">
        <v>6</v>
      </c>
      <c r="C4" s="109" t="s">
        <v>16</v>
      </c>
      <c r="D4" s="113">
        <v>44287</v>
      </c>
      <c r="E4" s="110" t="s">
        <v>102</v>
      </c>
      <c r="F4" s="109" t="s">
        <v>80</v>
      </c>
      <c r="G4" s="110">
        <v>44593</v>
      </c>
      <c r="H4" s="110">
        <v>44620</v>
      </c>
      <c r="I4" s="109">
        <f>NETWORKDAYS(G4,H4,helligdage)</f>
        <v>20</v>
      </c>
      <c r="J4" s="110">
        <v>44593</v>
      </c>
      <c r="K4" s="110">
        <v>44607</v>
      </c>
      <c r="L4" s="112">
        <f t="shared" si="0"/>
        <v>11</v>
      </c>
      <c r="M4" s="107"/>
    </row>
    <row r="5" spans="1:18" x14ac:dyDescent="0.25">
      <c r="A5" s="110">
        <v>44542</v>
      </c>
      <c r="B5" s="87" t="s">
        <v>7</v>
      </c>
      <c r="C5" s="109" t="s">
        <v>17</v>
      </c>
      <c r="D5" s="113">
        <v>44288</v>
      </c>
      <c r="E5" s="106"/>
      <c r="F5" s="105"/>
      <c r="H5" s="93"/>
      <c r="I5" s="93"/>
      <c r="J5" s="93"/>
      <c r="K5" s="93"/>
      <c r="L5" s="94"/>
      <c r="M5" s="107"/>
    </row>
    <row r="6" spans="1:18" x14ac:dyDescent="0.25">
      <c r="A6" s="110">
        <v>44543</v>
      </c>
      <c r="C6" s="109" t="s">
        <v>18</v>
      </c>
      <c r="D6" s="113">
        <v>44291</v>
      </c>
      <c r="E6" s="106"/>
      <c r="H6" s="93"/>
      <c r="I6" s="93"/>
      <c r="J6" s="93"/>
      <c r="K6" s="93"/>
      <c r="L6" s="94"/>
      <c r="M6" s="107"/>
    </row>
    <row r="7" spans="1:18" x14ac:dyDescent="0.25">
      <c r="A7" s="110">
        <v>44544</v>
      </c>
      <c r="B7" s="93"/>
      <c r="C7" s="109" t="s">
        <v>19</v>
      </c>
      <c r="D7" s="113">
        <v>44316</v>
      </c>
      <c r="E7" s="106"/>
      <c r="H7" s="93"/>
      <c r="I7" s="93"/>
      <c r="J7" s="93"/>
      <c r="K7" s="93"/>
      <c r="L7" s="94"/>
      <c r="M7" s="107"/>
    </row>
    <row r="8" spans="1:18" x14ac:dyDescent="0.25">
      <c r="A8" s="110">
        <v>44545</v>
      </c>
      <c r="B8" s="93"/>
      <c r="C8" s="109" t="s">
        <v>20</v>
      </c>
      <c r="D8" s="113">
        <v>44329</v>
      </c>
      <c r="E8" s="106"/>
      <c r="H8" s="93"/>
      <c r="I8" s="93"/>
      <c r="J8" s="93"/>
      <c r="K8" s="93"/>
      <c r="L8" s="94"/>
      <c r="M8" s="107"/>
    </row>
    <row r="9" spans="1:18" x14ac:dyDescent="0.25">
      <c r="A9" s="110">
        <v>44546</v>
      </c>
      <c r="B9" s="93"/>
      <c r="C9" s="109" t="s">
        <v>21</v>
      </c>
      <c r="D9" s="113">
        <v>44340</v>
      </c>
      <c r="H9" s="93"/>
      <c r="I9" s="93"/>
      <c r="J9" s="93"/>
      <c r="K9" s="93"/>
      <c r="L9" s="94"/>
      <c r="M9" s="94"/>
    </row>
    <row r="10" spans="1:18" x14ac:dyDescent="0.25">
      <c r="A10" s="110">
        <v>44547</v>
      </c>
      <c r="B10" s="93"/>
      <c r="C10" s="109"/>
      <c r="D10" s="113"/>
      <c r="H10" s="93"/>
      <c r="I10" s="93"/>
      <c r="J10" s="93"/>
      <c r="K10" s="93"/>
      <c r="L10" s="94"/>
      <c r="M10" s="94"/>
    </row>
    <row r="11" spans="1:18" x14ac:dyDescent="0.25">
      <c r="A11" s="110">
        <v>44548</v>
      </c>
      <c r="B11" s="93"/>
      <c r="C11" s="109"/>
      <c r="M11" s="94"/>
    </row>
    <row r="12" spans="1:18" x14ac:dyDescent="0.25">
      <c r="A12" s="110">
        <v>44549</v>
      </c>
      <c r="B12" s="93"/>
      <c r="C12" s="109"/>
      <c r="M12" s="94"/>
      <c r="O12" s="93"/>
    </row>
    <row r="13" spans="1:18" x14ac:dyDescent="0.25">
      <c r="A13" s="110">
        <v>44550</v>
      </c>
      <c r="B13" s="93"/>
      <c r="M13" s="94"/>
      <c r="O13" s="93"/>
    </row>
    <row r="14" spans="1:18" x14ac:dyDescent="0.25">
      <c r="A14" s="110">
        <v>44551</v>
      </c>
      <c r="B14" s="93"/>
      <c r="M14" s="94"/>
    </row>
    <row r="15" spans="1:18" x14ac:dyDescent="0.25">
      <c r="A15" s="110">
        <v>44552</v>
      </c>
      <c r="B15" s="93"/>
      <c r="M15" s="94"/>
    </row>
    <row r="16" spans="1:18" x14ac:dyDescent="0.25">
      <c r="A16" s="110">
        <v>44553</v>
      </c>
      <c r="B16" s="93"/>
      <c r="M16" s="94"/>
    </row>
    <row r="17" spans="1:9" x14ac:dyDescent="0.25">
      <c r="A17" s="110">
        <v>44554</v>
      </c>
      <c r="B17" s="93"/>
    </row>
    <row r="18" spans="1:9" x14ac:dyDescent="0.25">
      <c r="A18" s="110">
        <v>44555</v>
      </c>
      <c r="B18" s="93"/>
    </row>
    <row r="19" spans="1:9" x14ac:dyDescent="0.25">
      <c r="A19" s="110">
        <v>44556</v>
      </c>
      <c r="B19" s="93"/>
    </row>
    <row r="20" spans="1:9" x14ac:dyDescent="0.25">
      <c r="A20" s="110">
        <v>44557</v>
      </c>
      <c r="B20" s="93"/>
      <c r="I20" s="95"/>
    </row>
    <row r="21" spans="1:9" x14ac:dyDescent="0.25">
      <c r="A21" s="110">
        <v>44558</v>
      </c>
      <c r="B21" s="93"/>
      <c r="I21" s="95"/>
    </row>
    <row r="22" spans="1:9" x14ac:dyDescent="0.25">
      <c r="A22" s="110">
        <v>44559</v>
      </c>
      <c r="B22" s="93"/>
      <c r="I22" s="95"/>
    </row>
    <row r="23" spans="1:9" x14ac:dyDescent="0.25">
      <c r="A23" s="110">
        <v>44560</v>
      </c>
      <c r="B23" s="93"/>
      <c r="I23" s="95"/>
    </row>
    <row r="24" spans="1:9" x14ac:dyDescent="0.25">
      <c r="A24" s="110">
        <v>44561</v>
      </c>
      <c r="B24" s="93"/>
      <c r="I24" s="95"/>
    </row>
    <row r="25" spans="1:9" x14ac:dyDescent="0.25">
      <c r="A25" s="110">
        <v>44562</v>
      </c>
      <c r="B25" s="93"/>
      <c r="I25" s="95"/>
    </row>
    <row r="26" spans="1:9" x14ac:dyDescent="0.25">
      <c r="A26" s="110">
        <v>44563</v>
      </c>
      <c r="B26" s="93"/>
      <c r="I26" s="95"/>
    </row>
    <row r="27" spans="1:9" x14ac:dyDescent="0.25">
      <c r="A27" s="110">
        <v>44564</v>
      </c>
      <c r="B27" s="93"/>
      <c r="I27" s="95"/>
    </row>
    <row r="28" spans="1:9" x14ac:dyDescent="0.25">
      <c r="A28" s="110">
        <v>44565</v>
      </c>
      <c r="B28" s="93"/>
      <c r="I28" s="95"/>
    </row>
    <row r="29" spans="1:9" x14ac:dyDescent="0.25">
      <c r="A29" s="110">
        <v>44566</v>
      </c>
      <c r="B29" s="93"/>
      <c r="I29" s="95"/>
    </row>
    <row r="30" spans="1:9" x14ac:dyDescent="0.25">
      <c r="A30" s="110">
        <v>44567</v>
      </c>
      <c r="B30" s="93"/>
    </row>
    <row r="31" spans="1:9" x14ac:dyDescent="0.25">
      <c r="A31" s="110">
        <v>44568</v>
      </c>
      <c r="B31" s="93"/>
    </row>
    <row r="32" spans="1:9" x14ac:dyDescent="0.25">
      <c r="A32" s="110">
        <v>44569</v>
      </c>
      <c r="B32" s="93"/>
    </row>
    <row r="33" spans="1:2" x14ac:dyDescent="0.25">
      <c r="A33" s="110">
        <v>44570</v>
      </c>
      <c r="B33" s="93"/>
    </row>
    <row r="34" spans="1:2" x14ac:dyDescent="0.25">
      <c r="A34" s="110">
        <v>44571</v>
      </c>
      <c r="B34" s="93"/>
    </row>
    <row r="35" spans="1:2" x14ac:dyDescent="0.25">
      <c r="A35" s="110">
        <v>44572</v>
      </c>
      <c r="B35" s="93"/>
    </row>
    <row r="36" spans="1:2" x14ac:dyDescent="0.25">
      <c r="A36" s="110">
        <v>44573</v>
      </c>
      <c r="B36" s="93"/>
    </row>
    <row r="37" spans="1:2" x14ac:dyDescent="0.25">
      <c r="A37" s="110">
        <v>44574</v>
      </c>
      <c r="B37" s="93"/>
    </row>
    <row r="38" spans="1:2" x14ac:dyDescent="0.25">
      <c r="A38" s="110">
        <v>44575</v>
      </c>
      <c r="B38" s="93"/>
    </row>
    <row r="39" spans="1:2" x14ac:dyDescent="0.25">
      <c r="A39" s="110">
        <v>44576</v>
      </c>
      <c r="B39" s="93"/>
    </row>
    <row r="40" spans="1:2" x14ac:dyDescent="0.25">
      <c r="A40" s="110">
        <v>44577</v>
      </c>
      <c r="B40" s="93"/>
    </row>
    <row r="41" spans="1:2" x14ac:dyDescent="0.25">
      <c r="A41" s="110">
        <v>44578</v>
      </c>
      <c r="B41" s="93"/>
    </row>
    <row r="42" spans="1:2" x14ac:dyDescent="0.25">
      <c r="A42" s="110">
        <v>44579</v>
      </c>
      <c r="B42" s="93"/>
    </row>
    <row r="43" spans="1:2" x14ac:dyDescent="0.25">
      <c r="A43" s="110">
        <v>44580</v>
      </c>
      <c r="B43" s="93"/>
    </row>
    <row r="44" spans="1:2" x14ac:dyDescent="0.25">
      <c r="A44" s="110">
        <v>44581</v>
      </c>
      <c r="B44" s="93"/>
    </row>
    <row r="45" spans="1:2" x14ac:dyDescent="0.25">
      <c r="A45" s="110">
        <v>44582</v>
      </c>
      <c r="B45" s="93"/>
    </row>
    <row r="46" spans="1:2" x14ac:dyDescent="0.25">
      <c r="A46" s="110">
        <v>44583</v>
      </c>
      <c r="B46" s="93"/>
    </row>
    <row r="47" spans="1:2" x14ac:dyDescent="0.25">
      <c r="A47" s="110">
        <v>44584</v>
      </c>
      <c r="B47" s="93"/>
    </row>
    <row r="48" spans="1:2" x14ac:dyDescent="0.25">
      <c r="A48" s="110">
        <v>44585</v>
      </c>
      <c r="B48" s="93"/>
    </row>
    <row r="49" spans="1:2" x14ac:dyDescent="0.25">
      <c r="A49" s="110">
        <v>44586</v>
      </c>
      <c r="B49" s="93"/>
    </row>
    <row r="50" spans="1:2" x14ac:dyDescent="0.25">
      <c r="A50" s="110">
        <v>44587</v>
      </c>
      <c r="B50" s="93"/>
    </row>
    <row r="51" spans="1:2" x14ac:dyDescent="0.25">
      <c r="A51" s="110">
        <v>44588</v>
      </c>
      <c r="B51" s="93"/>
    </row>
    <row r="52" spans="1:2" x14ac:dyDescent="0.25">
      <c r="A52" s="110">
        <v>44589</v>
      </c>
      <c r="B52" s="93"/>
    </row>
    <row r="53" spans="1:2" x14ac:dyDescent="0.25">
      <c r="A53" s="110">
        <v>44590</v>
      </c>
      <c r="B53" s="93"/>
    </row>
    <row r="54" spans="1:2" x14ac:dyDescent="0.25">
      <c r="A54" s="110">
        <v>44591</v>
      </c>
      <c r="B54" s="93"/>
    </row>
    <row r="55" spans="1:2" x14ac:dyDescent="0.25">
      <c r="A55" s="110">
        <v>44592</v>
      </c>
      <c r="B55" s="93"/>
    </row>
    <row r="56" spans="1:2" x14ac:dyDescent="0.25">
      <c r="A56" s="110">
        <v>44593</v>
      </c>
      <c r="B56" s="93"/>
    </row>
    <row r="57" spans="1:2" x14ac:dyDescent="0.25">
      <c r="A57" s="110">
        <v>44594</v>
      </c>
      <c r="B57" s="93"/>
    </row>
    <row r="58" spans="1:2" x14ac:dyDescent="0.25">
      <c r="A58" s="110">
        <v>44595</v>
      </c>
      <c r="B58" s="93"/>
    </row>
    <row r="59" spans="1:2" x14ac:dyDescent="0.25">
      <c r="A59" s="110">
        <v>44596</v>
      </c>
      <c r="B59" s="93"/>
    </row>
    <row r="60" spans="1:2" x14ac:dyDescent="0.25">
      <c r="A60" s="110">
        <v>44597</v>
      </c>
      <c r="B60" s="93"/>
    </row>
    <row r="61" spans="1:2" x14ac:dyDescent="0.25">
      <c r="A61" s="110">
        <v>44598</v>
      </c>
      <c r="B61" s="93"/>
    </row>
    <row r="62" spans="1:2" x14ac:dyDescent="0.25">
      <c r="A62" s="110">
        <v>44599</v>
      </c>
      <c r="B62" s="93"/>
    </row>
    <row r="63" spans="1:2" x14ac:dyDescent="0.25">
      <c r="A63" s="110">
        <v>44600</v>
      </c>
      <c r="B63" s="93"/>
    </row>
    <row r="64" spans="1:2" x14ac:dyDescent="0.25">
      <c r="A64" s="110">
        <v>44601</v>
      </c>
      <c r="B64" s="93"/>
    </row>
    <row r="65" spans="1:2" x14ac:dyDescent="0.25">
      <c r="A65" s="110">
        <v>44602</v>
      </c>
      <c r="B65" s="93"/>
    </row>
    <row r="66" spans="1:2" x14ac:dyDescent="0.25">
      <c r="A66" s="110">
        <v>44603</v>
      </c>
      <c r="B66" s="93"/>
    </row>
    <row r="67" spans="1:2" x14ac:dyDescent="0.25">
      <c r="A67" s="110">
        <v>44604</v>
      </c>
      <c r="B67" s="93"/>
    </row>
    <row r="68" spans="1:2" x14ac:dyDescent="0.25">
      <c r="A68" s="110">
        <v>44605</v>
      </c>
      <c r="B68" s="93"/>
    </row>
    <row r="69" spans="1:2" x14ac:dyDescent="0.25">
      <c r="A69" s="110">
        <v>44606</v>
      </c>
      <c r="B69" s="93"/>
    </row>
    <row r="70" spans="1:2" x14ac:dyDescent="0.25">
      <c r="A70" s="110">
        <v>44607</v>
      </c>
      <c r="B70" s="93"/>
    </row>
    <row r="71" spans="1:2" x14ac:dyDescent="0.25">
      <c r="A71" s="110"/>
      <c r="B71" s="93"/>
    </row>
    <row r="72" spans="1:2" x14ac:dyDescent="0.25">
      <c r="A72" s="110"/>
      <c r="B72" s="93"/>
    </row>
    <row r="73" spans="1:2" x14ac:dyDescent="0.25">
      <c r="A73" s="110"/>
      <c r="B73" s="93"/>
    </row>
    <row r="74" spans="1:2" x14ac:dyDescent="0.25">
      <c r="A74" s="110"/>
      <c r="B74" s="93"/>
    </row>
    <row r="75" spans="1:2" x14ac:dyDescent="0.25">
      <c r="A75" s="110"/>
      <c r="B75" s="93"/>
    </row>
    <row r="76" spans="1:2" x14ac:dyDescent="0.25">
      <c r="A76" s="110"/>
      <c r="B76" s="93"/>
    </row>
    <row r="77" spans="1:2" x14ac:dyDescent="0.25">
      <c r="A77" s="110"/>
      <c r="B77" s="93"/>
    </row>
    <row r="78" spans="1:2" x14ac:dyDescent="0.25">
      <c r="A78" s="110"/>
      <c r="B78" s="93"/>
    </row>
    <row r="79" spans="1:2" x14ac:dyDescent="0.25">
      <c r="A79" s="110"/>
      <c r="B79" s="93"/>
    </row>
    <row r="80" spans="1:2" x14ac:dyDescent="0.25">
      <c r="A80" s="110"/>
      <c r="B80" s="93"/>
    </row>
    <row r="81" spans="1:2" x14ac:dyDescent="0.25">
      <c r="A81" s="110"/>
      <c r="B81" s="93"/>
    </row>
    <row r="82" spans="1:2" x14ac:dyDescent="0.25">
      <c r="A82" s="110"/>
      <c r="B82" s="93"/>
    </row>
    <row r="83" spans="1:2" x14ac:dyDescent="0.25">
      <c r="A83" s="110"/>
      <c r="B83" s="93"/>
    </row>
    <row r="84" spans="1:2" x14ac:dyDescent="0.25">
      <c r="A84" s="110"/>
      <c r="B84" s="93"/>
    </row>
    <row r="85" spans="1:2" x14ac:dyDescent="0.25">
      <c r="A85" s="110"/>
      <c r="B85" s="93"/>
    </row>
    <row r="86" spans="1:2" x14ac:dyDescent="0.25">
      <c r="A86" s="110"/>
      <c r="B86" s="93"/>
    </row>
    <row r="87" spans="1:2" x14ac:dyDescent="0.25">
      <c r="A87" s="110"/>
      <c r="B87" s="93"/>
    </row>
    <row r="88" spans="1:2" x14ac:dyDescent="0.25">
      <c r="A88" s="110"/>
      <c r="B88" s="93"/>
    </row>
    <row r="89" spans="1:2" x14ac:dyDescent="0.25">
      <c r="A89" s="110"/>
      <c r="B89" s="93"/>
    </row>
    <row r="90" spans="1:2" x14ac:dyDescent="0.25">
      <c r="A90" s="110"/>
      <c r="B90" s="93"/>
    </row>
    <row r="91" spans="1:2" x14ac:dyDescent="0.25">
      <c r="A91" s="110"/>
      <c r="B91" s="93"/>
    </row>
    <row r="92" spans="1:2" x14ac:dyDescent="0.25">
      <c r="A92" s="110"/>
      <c r="B92" s="93"/>
    </row>
    <row r="93" spans="1:2" x14ac:dyDescent="0.25">
      <c r="A93" s="110"/>
      <c r="B93" s="93"/>
    </row>
    <row r="94" spans="1:2" x14ac:dyDescent="0.25">
      <c r="A94" s="110"/>
      <c r="B94" s="93"/>
    </row>
    <row r="95" spans="1:2" x14ac:dyDescent="0.25">
      <c r="A95" s="110"/>
      <c r="B95" s="93"/>
    </row>
    <row r="96" spans="1:2" x14ac:dyDescent="0.25">
      <c r="A96" s="110"/>
      <c r="B96" s="93"/>
    </row>
    <row r="97" spans="1:2" x14ac:dyDescent="0.25">
      <c r="A97" s="110"/>
      <c r="B97" s="93"/>
    </row>
    <row r="98" spans="1:2" x14ac:dyDescent="0.25">
      <c r="A98" s="110"/>
      <c r="B98" s="93"/>
    </row>
    <row r="99" spans="1:2" x14ac:dyDescent="0.25">
      <c r="A99" s="110"/>
      <c r="B99" s="93"/>
    </row>
    <row r="100" spans="1:2" x14ac:dyDescent="0.25">
      <c r="A100" s="110"/>
      <c r="B100" s="93"/>
    </row>
    <row r="101" spans="1:2" x14ac:dyDescent="0.25">
      <c r="A101" s="110"/>
      <c r="B101" s="93"/>
    </row>
    <row r="102" spans="1:2" x14ac:dyDescent="0.25">
      <c r="A102" s="110"/>
      <c r="B102" s="93"/>
    </row>
    <row r="103" spans="1:2" x14ac:dyDescent="0.25">
      <c r="A103" s="110"/>
      <c r="B103" s="93"/>
    </row>
    <row r="104" spans="1:2" x14ac:dyDescent="0.25">
      <c r="B104" s="93"/>
    </row>
    <row r="105" spans="1:2" x14ac:dyDescent="0.25">
      <c r="B105" s="93"/>
    </row>
    <row r="106" spans="1:2" x14ac:dyDescent="0.25">
      <c r="B106" s="93"/>
    </row>
    <row r="107" spans="1:2" x14ac:dyDescent="0.25">
      <c r="B107" s="93"/>
    </row>
    <row r="108" spans="1:2" x14ac:dyDescent="0.25">
      <c r="B108" s="93"/>
    </row>
    <row r="109" spans="1:2" x14ac:dyDescent="0.25">
      <c r="B109" s="93"/>
    </row>
    <row r="110" spans="1:2" x14ac:dyDescent="0.25">
      <c r="B110" s="93"/>
    </row>
    <row r="111" spans="1:2" x14ac:dyDescent="0.25">
      <c r="B111" s="93"/>
    </row>
    <row r="112" spans="1:2" x14ac:dyDescent="0.25">
      <c r="B112" s="93"/>
    </row>
    <row r="113" spans="2:2" x14ac:dyDescent="0.25">
      <c r="B113" s="93"/>
    </row>
    <row r="114" spans="2:2" x14ac:dyDescent="0.25">
      <c r="B114" s="93"/>
    </row>
    <row r="115" spans="2:2" x14ac:dyDescent="0.25">
      <c r="B115" s="93"/>
    </row>
    <row r="116" spans="2:2" x14ac:dyDescent="0.25">
      <c r="B116" s="93"/>
    </row>
    <row r="117" spans="2:2" x14ac:dyDescent="0.25">
      <c r="B117" s="93"/>
    </row>
    <row r="118" spans="2:2" x14ac:dyDescent="0.25">
      <c r="B118" s="93"/>
    </row>
    <row r="119" spans="2:2" x14ac:dyDescent="0.25">
      <c r="B119" s="93"/>
    </row>
    <row r="120" spans="2:2" x14ac:dyDescent="0.25">
      <c r="B120" s="93"/>
    </row>
    <row r="121" spans="2:2" x14ac:dyDescent="0.25">
      <c r="B121" s="93"/>
    </row>
    <row r="122" spans="2:2" x14ac:dyDescent="0.25">
      <c r="B122" s="93"/>
    </row>
    <row r="123" spans="2:2" x14ac:dyDescent="0.25">
      <c r="B123" s="93"/>
    </row>
    <row r="124" spans="2:2" x14ac:dyDescent="0.25">
      <c r="B124" s="93"/>
    </row>
    <row r="125" spans="2:2" x14ac:dyDescent="0.25">
      <c r="B125" s="93"/>
    </row>
    <row r="126" spans="2:2" x14ac:dyDescent="0.25">
      <c r="B126" s="93"/>
    </row>
    <row r="127" spans="2:2" x14ac:dyDescent="0.25">
      <c r="B127" s="93"/>
    </row>
    <row r="128" spans="2:2" x14ac:dyDescent="0.25">
      <c r="B128" s="93"/>
    </row>
  </sheetData>
  <sheetProtection algorithmName="SHA-512" hashValue="EvqK+cjsW2KKpXfgVqgVDgOVkRuRhaiUM60ZMeWj3S7ys/ii0vyT9bDrw13l7Sck4/Eu5df5IoGwNi89JKPeCg==" saltValue="0RDWExz1aXhnHv7lLnABZ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7</vt:i4>
      </vt:variant>
    </vt:vector>
  </HeadingPairs>
  <TitlesOfParts>
    <vt:vector size="11" baseType="lpstr">
      <vt:lpstr>Opgørelse</vt:lpstr>
      <vt:lpstr>Afrap. dec21-feb22</vt:lpstr>
      <vt:lpstr>Opsparede løndele dec21-feb22</vt:lpstr>
      <vt:lpstr>Lister</vt:lpstr>
      <vt:lpstr>Ansættelsesforhold</vt:lpstr>
      <vt:lpstr>helligdage</vt:lpstr>
      <vt:lpstr>JaNej</vt:lpstr>
      <vt:lpstr>Kompensationsperiode1</vt:lpstr>
      <vt:lpstr>Matrix_antal_dage</vt:lpstr>
      <vt:lpstr>matrix_anøgtperiode</vt:lpstr>
      <vt:lpstr>Periode_Lønkompensation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Mathias Sommer Ipsen</cp:lastModifiedBy>
  <dcterms:created xsi:type="dcterms:W3CDTF">2020-04-22T12:31:45Z</dcterms:created>
  <dcterms:modified xsi:type="dcterms:W3CDTF">2022-10-28T09:35:15Z</dcterms:modified>
</cp:coreProperties>
</file>